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Sheet1!$A$1:$AM$322</definedName>
  </definedNames>
  <calcPr calcId="124519"/>
</workbook>
</file>

<file path=xl/calcChain.xml><?xml version="1.0" encoding="utf-8"?>
<calcChain xmlns="http://schemas.openxmlformats.org/spreadsheetml/2006/main">
  <c r="P161" i="1"/>
  <c r="N128"/>
  <c r="R271"/>
  <c r="P128" l="1"/>
  <c r="R140"/>
  <c r="P146"/>
  <c r="P284"/>
  <c r="N284"/>
  <c r="R297"/>
  <c r="R296"/>
  <c r="N300"/>
  <c r="O300"/>
  <c r="P300"/>
  <c r="Q300"/>
  <c r="R301"/>
  <c r="R302"/>
  <c r="P170"/>
  <c r="N170"/>
  <c r="N146"/>
  <c r="R158"/>
  <c r="R300" l="1"/>
  <c r="R176" l="1"/>
  <c r="R167"/>
  <c r="N183" l="1"/>
  <c r="R193"/>
  <c r="N9" l="1"/>
  <c r="R27"/>
  <c r="R306"/>
  <c r="R303" s="1"/>
  <c r="Q303"/>
  <c r="P303"/>
  <c r="O303"/>
  <c r="N303"/>
  <c r="P233"/>
  <c r="N233"/>
  <c r="P196"/>
  <c r="R137"/>
  <c r="P9"/>
  <c r="R143"/>
  <c r="N111"/>
  <c r="R30"/>
  <c r="N41"/>
  <c r="R47"/>
  <c r="R24"/>
  <c r="P41"/>
  <c r="N196"/>
  <c r="N161"/>
  <c r="R269"/>
  <c r="R221"/>
  <c r="R102"/>
  <c r="R99"/>
  <c r="R87"/>
  <c r="N273"/>
  <c r="R291" l="1"/>
  <c r="R273"/>
  <c r="R59"/>
  <c r="R265"/>
  <c r="R267"/>
  <c r="R286"/>
  <c r="R281"/>
  <c r="R190"/>
  <c r="R134"/>
  <c r="N90"/>
  <c r="P224"/>
  <c r="N224"/>
  <c r="P183"/>
  <c r="N77"/>
  <c r="R155"/>
  <c r="R183" l="1"/>
  <c r="Q233"/>
  <c r="R233"/>
  <c r="R289"/>
  <c r="Q284"/>
  <c r="O284"/>
  <c r="Q128"/>
  <c r="R128"/>
  <c r="Q41"/>
  <c r="R41"/>
  <c r="R65"/>
  <c r="P77"/>
  <c r="R77" s="1"/>
  <c r="N309"/>
  <c r="R288"/>
  <c r="P111"/>
  <c r="R111" s="1"/>
  <c r="R256"/>
  <c r="R248"/>
  <c r="R204"/>
  <c r="R120"/>
  <c r="O128"/>
  <c r="R84"/>
  <c r="R62"/>
  <c r="R15"/>
  <c r="R56"/>
  <c r="R295"/>
  <c r="R294"/>
  <c r="Q146"/>
  <c r="R152"/>
  <c r="R261"/>
  <c r="R215"/>
  <c r="R253" l="1"/>
  <c r="R236"/>
  <c r="O233"/>
  <c r="R245"/>
  <c r="O196" l="1"/>
  <c r="Q196"/>
  <c r="O111"/>
  <c r="Q111"/>
  <c r="O41"/>
  <c r="O77"/>
  <c r="Q77"/>
  <c r="Q90"/>
  <c r="O90"/>
  <c r="P90"/>
  <c r="P309" s="1"/>
  <c r="R259"/>
  <c r="R131"/>
  <c r="R117"/>
  <c r="R196" l="1"/>
  <c r="R293"/>
  <c r="R290"/>
  <c r="R287"/>
  <c r="R285"/>
  <c r="R278"/>
  <c r="R240"/>
  <c r="O224"/>
  <c r="Q224"/>
  <c r="R227"/>
  <c r="R224" s="1"/>
  <c r="R212"/>
  <c r="R207"/>
  <c r="R201"/>
  <c r="R186"/>
  <c r="R173"/>
  <c r="R170" s="1"/>
  <c r="O161"/>
  <c r="Q161"/>
  <c r="R164"/>
  <c r="R161" s="1"/>
  <c r="R149"/>
  <c r="R146" s="1"/>
  <c r="R114"/>
  <c r="R96"/>
  <c r="R93"/>
  <c r="R81"/>
  <c r="R53"/>
  <c r="R50"/>
  <c r="R44"/>
  <c r="O9"/>
  <c r="Q9"/>
  <c r="R12"/>
  <c r="R9" s="1"/>
  <c r="O273"/>
  <c r="Q273"/>
  <c r="O183"/>
  <c r="Q183"/>
  <c r="O170"/>
  <c r="Q170"/>
  <c r="O146"/>
  <c r="R284" l="1"/>
  <c r="Q309"/>
  <c r="O309"/>
  <c r="R90"/>
  <c r="R309" l="1"/>
</calcChain>
</file>

<file path=xl/comments1.xml><?xml version="1.0" encoding="utf-8"?>
<comments xmlns="http://schemas.openxmlformats.org/spreadsheetml/2006/main">
  <authors>
    <author>bogdan</author>
  </authors>
  <commentList>
    <comment ref="H235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35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35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35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<sst xmlns="http://schemas.openxmlformats.org/spreadsheetml/2006/main" count="564" uniqueCount="421">
  <si>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</si>
  <si>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</si>
  <si>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</si>
  <si>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</si>
  <si>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</si>
  <si>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</si>
  <si>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</si>
  <si>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</si>
  <si>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</si>
  <si>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</si>
  <si>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</si>
  <si>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</si>
  <si>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</si>
  <si>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</si>
  <si>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</si>
  <si>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</si>
  <si>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</si>
  <si>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</si>
  <si>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</si>
  <si>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</si>
  <si>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</si>
  <si>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</si>
  <si>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</si>
  <si>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</si>
  <si>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</si>
  <si>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</si>
  <si>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</si>
  <si>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</si>
  <si>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</si>
  <si>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</si>
  <si>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</si>
  <si>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</si>
  <si>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</si>
  <si>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</si>
  <si>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</si>
  <si>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</si>
  <si>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</si>
  <si>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</si>
  <si>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</si>
  <si>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</si>
  <si>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</si>
  <si>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</si>
  <si>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</si>
  <si>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</si>
  <si>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</si>
  <si>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</si>
  <si>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</si>
  <si>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</si>
  <si>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</si>
  <si>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</si>
  <si>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</si>
  <si>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</si>
  <si>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</si>
  <si>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</si>
  <si>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</si>
  <si>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</si>
  <si>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</si>
  <si>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</si>
  <si>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</si>
  <si>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</si>
  <si>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</si>
  <si>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</si>
  <si>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</si>
  <si>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</si>
  <si>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</si>
  <si>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</si>
  <si>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</si>
  <si>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</si>
  <si>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</si>
  <si>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</si>
  <si>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</si>
  <si>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</si>
  <si>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</si>
  <si>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</si>
  <si>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</si>
  <si>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</si>
  <si>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</si>
  <si>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</si>
  <si>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</si>
  <si>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</si>
  <si>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</si>
  <si>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</si>
  <si>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</si>
  <si>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</si>
  <si>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</si>
  <si>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</si>
  <si>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</si>
  <si>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</si>
  <si>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</si>
  <si>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</si>
  <si>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</si>
  <si>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</si>
  <si>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</si>
  <si>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</si>
  <si>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</si>
  <si>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</si>
  <si>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</si>
  <si>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</si>
  <si>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</si>
  <si>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</si>
  <si>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</si>
  <si>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</si>
  <si>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</si>
  <si>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</si>
  <si>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</si>
  <si>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</si>
  <si>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</si>
  <si>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</si>
  <si>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</si>
  <si>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</si>
  <si>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</si>
  <si>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</si>
  <si>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>15516/2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</si>
  <si>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</si>
  <si>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</si>
  <si>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</si>
  <si>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</si>
  <si>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</si>
  <si>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</si>
  <si>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</si>
  <si>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</si>
  <si>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</si>
  <si>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</si>
  <si>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</si>
  <si>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</si>
  <si>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</si>
  <si>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>ИНА -Број новозапослених кроз реализацију мера активне политике запошљавања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</si>
  <si>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</si>
  <si>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</si>
  <si>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</si>
  <si>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</si>
  <si>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</si>
  <si>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</si>
  <si>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</si>
  <si>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</si>
  <si>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</si>
  <si>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</si>
  <si>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</si>
  <si>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</si>
  <si>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</si>
  <si>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ЕТМШ/ директор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</si>
  <si>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</si>
  <si>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</si>
  <si>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</si>
  <si>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</si>
  <si>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</si>
  <si>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</si>
  <si>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</si>
  <si>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Oпштинска управа/Овлашћено лице за пољоривреду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</si>
  <si>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</si>
  <si>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</si>
  <si>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</si>
  <si>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</si>
  <si>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</si>
  <si>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</si>
  <si>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</si>
  <si>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</si>
  <si>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</si>
  <si>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</si>
  <si>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</si>
  <si>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</si>
  <si>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</si>
  <si>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</si>
  <si>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</si>
  <si>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</si>
  <si>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</si>
  <si>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</si>
  <si>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Заменик председника општине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</si>
  <si>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</si>
  <si>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</si>
  <si>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</si>
  <si>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</si>
  <si>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</si>
  <si>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</si>
  <si>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</si>
  <si>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</si>
  <si>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</si>
  <si>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</si>
  <si>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</si>
  <si>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</si>
  <si>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</si>
  <si>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</si>
  <si>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</si>
  <si>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</si>
  <si>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</si>
  <si>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</si>
  <si>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</si>
  <si>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</si>
  <si>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</si>
  <si>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</si>
  <si>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</si>
  <si>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Општина Кучево/  председник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</si>
  <si>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</si>
  <si>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</si>
  <si>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</si>
  <si>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</si>
  <si>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</si>
  <si>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</si>
  <si>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100%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</si>
  <si>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</si>
  <si>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</si>
  <si>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</si>
  <si>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</si>
  <si>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</si>
  <si>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Јавни градски и приградски превоз путника</t>
  </si>
  <si>
    <t>120/920</t>
  </si>
  <si>
    <t>100/923</t>
  </si>
  <si>
    <t>40%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</si>
  <si>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</si>
  <si>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</si>
  <si>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</si>
  <si>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</si>
  <si>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</si>
  <si>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 xml:space="preserve">ИНП - Број здравствених радника/лекара финансираних из буџета града/општине
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</si>
  <si>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</si>
  <si>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</si>
  <si>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</si>
  <si>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</si>
  <si>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</si>
  <si>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</si>
  <si>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</si>
  <si>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</si>
  <si>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</si>
  <si>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</si>
  <si>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</si>
  <si>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</si>
  <si>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1201-П5-Пројекат-Завичајна галерија Кецман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</si>
  <si>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</si>
  <si>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</si>
  <si>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</si>
  <si>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</si>
  <si>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</si>
  <si>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</si>
  <si>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</si>
  <si>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</si>
  <si>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</si>
  <si>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</si>
  <si>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</si>
  <si>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</si>
  <si>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</si>
  <si>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</si>
  <si>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</si>
  <si>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</si>
  <si>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</si>
  <si>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</si>
  <si>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</si>
  <si>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</si>
  <si>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</si>
  <si>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</si>
  <si>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</si>
  <si>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(69/168) 41%</t>
  </si>
  <si>
    <t>189(109ж,80м)</t>
  </si>
  <si>
    <t>44/189</t>
  </si>
  <si>
    <t>44/200</t>
  </si>
  <si>
    <t>1</t>
  </si>
  <si>
    <t>ЦИПР-Смотра  изворног народног стваралаштва ,,Хомољски мотиви,, 2022 године
                  ИНПР- Број посетилаца</t>
  </si>
  <si>
    <t xml:space="preserve">1201-П3-Фестивал труба Мирослава Милета Матушића </t>
  </si>
  <si>
    <t>1201-П1-Пројекат 54. смотра народног стваралаштва Хомољски мотиви</t>
  </si>
  <si>
    <t>ЦИП -Повећање учешћа жена у спорту</t>
  </si>
  <si>
    <t>ИНП-Број запослених жена</t>
  </si>
  <si>
    <t>4м/3ж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</si>
  <si>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</si>
  <si>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</si>
  <si>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</si>
  <si>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</si>
  <si>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</si>
  <si>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</si>
  <si>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ЦИПР-Повећање интересовања грађана за развој културе(ФЕСТЕФ))
                  ИНПР- Број приказаних филмова</t>
  </si>
  <si>
    <t>ЦИПР-Повећање интересовања грађана за развој кутуре (фестивал труба Милета Матушића)
                  ИНПР- Број посетилаца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</si>
  <si>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</si>
  <si>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</si>
  <si>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130/923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</si>
  <si>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</si>
  <si>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</si>
  <si>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</si>
  <si>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</si>
  <si>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</si>
  <si>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</si>
  <si>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ЦИА -Маскимална могућа покривеност насеља и територије услугама уређења и одржавања зеленила</t>
  </si>
  <si>
    <t>ИНА -Укупна дужина дрвореда (уметрима)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</si>
  <si>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</si>
  <si>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</si>
  <si>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</si>
  <si>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</si>
  <si>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</si>
  <si>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</si>
  <si>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536 (272 Ж)</t>
  </si>
  <si>
    <t>500 (220 Ж)</t>
  </si>
  <si>
    <t>470(200ж)</t>
  </si>
  <si>
    <t>2</t>
  </si>
  <si>
    <t>2/1</t>
  </si>
  <si>
    <t>650(300Ж)</t>
  </si>
  <si>
    <t>655(330Ж)</t>
  </si>
  <si>
    <t>660(360Ж)</t>
  </si>
  <si>
    <t>660(340Ж)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</si>
  <si>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</si>
  <si>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</si>
  <si>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</si>
  <si>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</si>
  <si>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</si>
  <si>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</si>
  <si>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</si>
  <si>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</si>
  <si>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</si>
  <si>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</si>
  <si>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</si>
  <si>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</si>
  <si>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</si>
  <si>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179(99ž,80m))</t>
  </si>
  <si>
    <t>180(100ž,80m)</t>
  </si>
  <si>
    <t>185(102ž,83m)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</si>
  <si>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</si>
  <si>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</si>
  <si>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</si>
  <si>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</si>
  <si>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</si>
  <si>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</si>
  <si>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</si>
  <si>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70/1000</t>
  </si>
  <si>
    <t>75/1050</t>
  </si>
  <si>
    <t>ПА 0005 - УНАПРЕЂЕЊЕ БЕЗБЕДНОСТИ САОБРАЋАЈА</t>
  </si>
  <si>
    <t>2004</t>
  </si>
  <si>
    <t>37/179</t>
  </si>
  <si>
    <t>37/180</t>
  </si>
  <si>
    <t>37/185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</si>
  <si>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</si>
  <si>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</si>
  <si>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</si>
  <si>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</si>
  <si>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</si>
  <si>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</si>
  <si>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</si>
  <si>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4/129,5</t>
  </si>
  <si>
    <t>7/175</t>
  </si>
  <si>
    <t>1201-П4-Пројекат -градска галерија Драган Кецман</t>
  </si>
  <si>
    <t xml:space="preserve">ЦИА -Уређење игралишта у 2022 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</si>
  <si>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</si>
  <si>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</si>
  <si>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</si>
  <si>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</si>
  <si>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</si>
  <si>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</si>
  <si>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</si>
  <si>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1201-П2-ПФестивал етнолошког филма ФЕСТЕФ 2022</t>
  </si>
  <si>
    <t>2 м/5ж</t>
  </si>
  <si>
    <t>2м/5ж</t>
  </si>
  <si>
    <t>431м,427ж</t>
  </si>
  <si>
    <t>379м,370ж</t>
  </si>
  <si>
    <t>373м,369ж</t>
  </si>
  <si>
    <t>386м,371ж</t>
  </si>
  <si>
    <t>17,4м/16.58ж</t>
  </si>
  <si>
    <t>17,43м/16.61ж</t>
  </si>
  <si>
    <t>18,46м/16.5ж</t>
  </si>
  <si>
    <t>ИНА-Број корисника једнократне новчане помоћи у односу на укупан број грађана</t>
  </si>
  <si>
    <t>680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</si>
  <si>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</si>
  <si>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</si>
  <si>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</si>
  <si>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</si>
  <si>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</si>
  <si>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</si>
  <si>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</si>
  <si>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</si>
  <si>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>ЦИА - Ефикасно функционисање установа социјалне заштите</t>
  </si>
  <si>
    <t>ИНА Број корисника социјалних услуга</t>
  </si>
  <si>
    <t>ИНП - Покривеност становништва примарном здравственом заштитом</t>
  </si>
  <si>
    <t xml:space="preserve">ЦИП - Унапређење доступности, квалитета и ефикасности примарне здравствене заштите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</si>
  <si>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</si>
  <si>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</si>
  <si>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</si>
  <si>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</si>
  <si>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</si>
  <si>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</si>
  <si>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</si>
  <si>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</si>
  <si>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</si>
  <si>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ИНП - Проценат уписане деце у односу на број укупно пријављене деце</t>
  </si>
  <si>
    <t>43%</t>
  </si>
  <si>
    <t>ИНП - Проценат деце ослобођене од пуне цене услуге у односу на укупан број деце</t>
  </si>
  <si>
    <t>2001-П1 Пројекат -реконструкција и опремање кухиње и вешераја</t>
  </si>
  <si>
    <t xml:space="preserve">ЦИПР-Опремање кухиње и вешераја 
  </t>
  </si>
  <si>
    <t xml:space="preserve">ИНА - кухиња и вешерај  опремљени 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</si>
  <si>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</si>
  <si>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</si>
  <si>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</si>
  <si>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</si>
  <si>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</si>
  <si>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</si>
  <si>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</si>
  <si>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</si>
  <si>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</si>
  <si>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</si>
  <si>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</si>
  <si>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</si>
  <si>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</si>
  <si>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</si>
  <si>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</si>
  <si>
    <t>0701-П1 Пројекат -Набавка минибуса за потребе превоза сеоског становништва у општини Кучево</t>
  </si>
  <si>
    <t>0701-5001</t>
  </si>
  <si>
    <t xml:space="preserve">ЦИПР-Побољшање превоза сеоског становништва општине Кучево </t>
  </si>
  <si>
    <t>ИНА - Набављен аутобус</t>
  </si>
  <si>
    <t>ПА 0002 - ФУНКЦИОНИСАЊЕ ПРЕДШКОЛСКИХ УСТАНОВА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</si>
  <si>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</si>
  <si>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</si>
  <si>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</si>
  <si>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</si>
  <si>
    <t>0401-4001</t>
  </si>
  <si>
    <t>ПРОЈЕКАТ П1 -Пошумљавање</t>
  </si>
  <si>
    <t>ЦИА-Формирање основе за одрживи развој општине,очување и заштита природних вредности,као и успостављање ефикасног процеса заштите животне средине.</t>
  </si>
  <si>
    <t>ИНА-Број посађених садница</t>
  </si>
  <si>
    <t>ИНА -Привођење намени  једног игралишта</t>
  </si>
  <si>
    <t>1201-П5-Пројекат организовање манифестације ,,Михољски сусрети села,,</t>
  </si>
  <si>
    <t>1201-4005</t>
  </si>
  <si>
    <t>ЦИПР-Очување традиције овог краја
                  ИНПР- Одржана манифестација</t>
  </si>
  <si>
    <t xml:space="preserve">Општина Кучево/  председник </t>
  </si>
  <si>
    <t>ПА 0005 - УПРАВЉАЊЕ КОМУНАЛНИМ ОТПАДOM</t>
  </si>
  <si>
    <t>Oпштинска управа/Начелник</t>
  </si>
  <si>
    <t>ЦИА- Ефикасно и рационално спровођење санирања комуналног отпада</t>
  </si>
  <si>
    <t xml:space="preserve">ИНА - планирана средства
</t>
  </si>
  <si>
    <t>ПA 0001 - ЕНЕРГЕТСКИ МЕНАЏМЕНТ</t>
  </si>
  <si>
    <t>Начелник Oпштинске управе</t>
  </si>
</sst>
</file>

<file path=xl/styles.xml><?xml version="1.0" encoding="utf-8"?>
<styleSheet xmlns="http://schemas.openxmlformats.org/spreadsheetml/2006/main">
  <fonts count="23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2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6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0" fontId="2" fillId="0" borderId="24" xfId="0" applyFont="1" applyFill="1" applyBorder="1"/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0" borderId="0" xfId="0" applyNumberFormat="1" applyFont="1" applyFill="1" applyBorder="1" applyAlignment="1">
      <alignment horizontal="right" vertical="center"/>
    </xf>
    <xf numFmtId="0" fontId="2" fillId="0" borderId="11" xfId="0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8" borderId="15" xfId="0" applyFont="1" applyFill="1" applyBorder="1" applyAlignment="1">
      <alignment wrapText="1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5" xfId="0" applyFont="1" applyFill="1" applyBorder="1" applyAlignment="1">
      <alignment wrapText="1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4" fontId="2" fillId="10" borderId="1" xfId="0" applyNumberFormat="1" applyFont="1" applyFill="1" applyBorder="1" applyAlignment="1">
      <alignment horizontal="right" vertical="center"/>
    </xf>
    <xf numFmtId="0" fontId="2" fillId="10" borderId="1" xfId="0" applyFont="1" applyFill="1" applyBorder="1"/>
    <xf numFmtId="0" fontId="2" fillId="10" borderId="9" xfId="0" applyFont="1" applyFill="1" applyBorder="1"/>
    <xf numFmtId="0" fontId="2" fillId="10" borderId="0" xfId="0" applyFont="1" applyFill="1" applyBorder="1"/>
    <xf numFmtId="4" fontId="2" fillId="10" borderId="11" xfId="0" applyNumberFormat="1" applyFont="1" applyFill="1" applyBorder="1" applyAlignment="1">
      <alignment horizontal="right" vertical="center"/>
    </xf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49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0" fontId="2" fillId="0" borderId="3" xfId="0" applyNumberFormat="1" applyFont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2" fillId="5" borderId="0" xfId="0" applyNumberFormat="1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2" borderId="6" xfId="0" applyNumberFormat="1" applyFont="1" applyFill="1" applyBorder="1" applyAlignment="1">
      <alignment horizontal="right" vertical="center"/>
    </xf>
    <xf numFmtId="4" fontId="21" fillId="2" borderId="9" xfId="0" applyNumberFormat="1" applyFont="1" applyFill="1" applyBorder="1" applyAlignment="1">
      <alignment horizontal="right" vertical="center"/>
    </xf>
    <xf numFmtId="4" fontId="21" fillId="7" borderId="5" xfId="0" applyNumberFormat="1" applyFont="1" applyFill="1" applyBorder="1" applyAlignment="1">
      <alignment horizontal="right" vertical="center"/>
    </xf>
    <xf numFmtId="4" fontId="21" fillId="2" borderId="12" xfId="0" applyNumberFormat="1" applyFont="1" applyFill="1" applyBorder="1" applyAlignment="1">
      <alignment horizontal="right" vertical="center"/>
    </xf>
    <xf numFmtId="4" fontId="21" fillId="7" borderId="6" xfId="0" applyNumberFormat="1" applyFont="1" applyFill="1" applyBorder="1" applyAlignment="1">
      <alignment horizontal="right" vertical="center"/>
    </xf>
    <xf numFmtId="4" fontId="21" fillId="8" borderId="5" xfId="0" applyNumberFormat="1" applyFont="1" applyFill="1" applyBorder="1" applyAlignment="1">
      <alignment horizontal="right" vertical="center"/>
    </xf>
    <xf numFmtId="4" fontId="21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3" fillId="12" borderId="10" xfId="0" applyFont="1" applyFill="1" applyBorder="1" applyAlignment="1">
      <alignment horizontal="center" vertical="center"/>
    </xf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2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>
      <alignment horizontal="right" vertical="center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4" fontId="22" fillId="2" borderId="5" xfId="0" applyNumberFormat="1" applyFont="1" applyFill="1" applyBorder="1" applyAlignment="1">
      <alignment horizontal="right" vertical="center"/>
    </xf>
    <xf numFmtId="4" fontId="22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wrapText="1"/>
    </xf>
    <xf numFmtId="49" fontId="2" fillId="5" borderId="3" xfId="0" applyNumberFormat="1" applyFont="1" applyFill="1" applyBorder="1"/>
    <xf numFmtId="0" fontId="4" fillId="5" borderId="13" xfId="0" applyFont="1" applyFill="1" applyBorder="1"/>
    <xf numFmtId="4" fontId="4" fillId="5" borderId="24" xfId="0" applyNumberFormat="1" applyFont="1" applyFill="1" applyBorder="1" applyAlignment="1">
      <alignment horizontal="right" vertical="center" wrapText="1"/>
    </xf>
    <xf numFmtId="0" fontId="2" fillId="5" borderId="24" xfId="0" applyFont="1" applyFill="1" applyBorder="1"/>
    <xf numFmtId="0" fontId="13" fillId="5" borderId="0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3" fillId="6" borderId="41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3" fillId="2" borderId="41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46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8" borderId="41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48" xfId="0" applyNumberFormat="1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3" borderId="41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3" fillId="3" borderId="41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left" vertical="center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4" fillId="10" borderId="2" xfId="0" applyFont="1" applyFill="1" applyBorder="1" applyAlignment="1">
      <alignment horizontal="left" vertical="center" wrapText="1"/>
    </xf>
    <xf numFmtId="0" fontId="4" fillId="10" borderId="23" xfId="0" applyFont="1" applyFill="1" applyBorder="1" applyAlignment="1">
      <alignment horizontal="left" vertical="center"/>
    </xf>
    <xf numFmtId="0" fontId="4" fillId="10" borderId="1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3" fillId="6" borderId="41" xfId="0" applyFont="1" applyFill="1" applyBorder="1" applyAlignment="1">
      <alignment horizontal="center" wrapText="1"/>
    </xf>
    <xf numFmtId="0" fontId="13" fillId="6" borderId="17" xfId="0" applyFont="1" applyFill="1" applyBorder="1" applyAlignment="1">
      <alignment horizontal="center" wrapText="1"/>
    </xf>
    <xf numFmtId="0" fontId="3" fillId="5" borderId="25" xfId="0" applyFont="1" applyFill="1" applyBorder="1" applyAlignment="1">
      <alignment horizontal="center"/>
    </xf>
    <xf numFmtId="0" fontId="3" fillId="5" borderId="31" xfId="0" applyFont="1" applyFill="1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0" fontId="3" fillId="4" borderId="37" xfId="0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horizontal="center" vertical="top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 wrapText="1"/>
    </xf>
    <xf numFmtId="0" fontId="3" fillId="7" borderId="41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3" fillId="12" borderId="2" xfId="0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20" fillId="6" borderId="41" xfId="0" applyFont="1" applyFill="1" applyBorder="1" applyAlignment="1">
      <alignment horizontal="center" vertical="top" wrapText="1"/>
    </xf>
    <xf numFmtId="0" fontId="20" fillId="6" borderId="17" xfId="0" applyFont="1" applyFill="1" applyBorder="1" applyAlignment="1">
      <alignment horizontal="center" vertical="top" wrapText="1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5" borderId="24" xfId="0" applyFont="1" applyFill="1" applyBorder="1" applyAlignment="1">
      <alignment horizontal="left" vertical="center" wrapText="1"/>
    </xf>
    <xf numFmtId="0" fontId="3" fillId="8" borderId="37" xfId="0" applyFont="1" applyFill="1" applyBorder="1" applyAlignment="1">
      <alignment horizontal="center" wrapText="1"/>
    </xf>
    <xf numFmtId="0" fontId="3" fillId="8" borderId="3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3" fillId="6" borderId="17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6" borderId="42" xfId="0" applyFont="1" applyFill="1" applyBorder="1" applyAlignment="1">
      <alignment horizontal="center" vertical="center" wrapText="1"/>
    </xf>
    <xf numFmtId="0" fontId="3" fillId="6" borderId="43" xfId="0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horizontal="left" vertical="center" wrapText="1"/>
    </xf>
    <xf numFmtId="0" fontId="2" fillId="10" borderId="1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20"/>
  <sheetViews>
    <sheetView tabSelected="1" view="pageBreakPreview" zoomScaleNormal="120" zoomScaleSheetLayoutView="100" workbookViewId="0">
      <selection activeCell="V158" sqref="V158"/>
    </sheetView>
  </sheetViews>
  <sheetFormatPr defaultRowHeight="12.75"/>
  <cols>
    <col min="1" max="1" width="22.5703125" customWidth="1"/>
    <col min="2" max="2" width="0.85546875" hidden="1" customWidth="1"/>
    <col min="3" max="3" width="6.28515625" style="62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8"/>
    <col min="20" max="20" width="14.7109375" style="48" customWidth="1"/>
  </cols>
  <sheetData>
    <row r="2" spans="1:20">
      <c r="A2" s="723" t="s">
        <v>56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  <c r="P2" s="723"/>
      <c r="Q2" s="723"/>
      <c r="R2" s="723"/>
    </row>
    <row r="3" spans="1:20">
      <c r="A3" s="723"/>
      <c r="B3" s="723"/>
      <c r="C3" s="723"/>
      <c r="D3" s="723"/>
      <c r="E3" s="723"/>
      <c r="F3" s="723"/>
      <c r="G3" s="723"/>
      <c r="H3" s="723"/>
      <c r="I3" s="723"/>
      <c r="J3" s="723"/>
      <c r="K3" s="723"/>
      <c r="L3" s="723"/>
      <c r="M3" s="723"/>
      <c r="N3" s="723"/>
      <c r="O3" s="723"/>
      <c r="P3" s="723"/>
      <c r="Q3" s="723"/>
      <c r="R3" s="723"/>
    </row>
    <row r="5" spans="1:20">
      <c r="A5" s="709" t="s">
        <v>74</v>
      </c>
      <c r="B5" s="461"/>
      <c r="C5" s="462"/>
      <c r="D5" s="735" t="s">
        <v>76</v>
      </c>
      <c r="E5" s="736"/>
      <c r="F5" s="736"/>
      <c r="G5" s="737"/>
      <c r="H5" s="463" t="s">
        <v>19</v>
      </c>
      <c r="I5" s="464"/>
      <c r="J5" s="464"/>
      <c r="K5" s="464"/>
      <c r="L5" s="464"/>
      <c r="M5" s="464"/>
      <c r="N5" s="464"/>
      <c r="O5" s="464"/>
      <c r="P5" s="464"/>
      <c r="Q5" s="464"/>
      <c r="R5" s="465"/>
      <c r="S5" s="729" t="s">
        <v>75</v>
      </c>
      <c r="T5" s="730"/>
    </row>
    <row r="6" spans="1:20">
      <c r="A6" s="710"/>
      <c r="B6" s="466"/>
      <c r="C6" s="467" t="s">
        <v>18</v>
      </c>
      <c r="D6" s="710"/>
      <c r="E6" s="738"/>
      <c r="F6" s="738"/>
      <c r="G6" s="739"/>
      <c r="H6" s="468" t="s">
        <v>20</v>
      </c>
      <c r="I6" s="469" t="s">
        <v>22</v>
      </c>
      <c r="J6" s="466"/>
      <c r="K6" s="469" t="s">
        <v>22</v>
      </c>
      <c r="L6" s="466"/>
      <c r="M6" s="469" t="s">
        <v>22</v>
      </c>
      <c r="N6" s="469" t="s">
        <v>24</v>
      </c>
      <c r="O6" s="466"/>
      <c r="P6" s="469" t="s">
        <v>26</v>
      </c>
      <c r="Q6" s="466"/>
      <c r="R6" s="470" t="s">
        <v>29</v>
      </c>
      <c r="S6" s="731"/>
      <c r="T6" s="732"/>
    </row>
    <row r="7" spans="1:20">
      <c r="A7" s="710"/>
      <c r="B7" s="469"/>
      <c r="C7" s="471"/>
      <c r="D7" s="710"/>
      <c r="E7" s="738"/>
      <c r="F7" s="738"/>
      <c r="G7" s="739"/>
      <c r="H7" s="468" t="s">
        <v>21</v>
      </c>
      <c r="I7" s="469" t="s">
        <v>23</v>
      </c>
      <c r="J7" s="466"/>
      <c r="K7" s="469" t="s">
        <v>23</v>
      </c>
      <c r="L7" s="466"/>
      <c r="M7" s="469" t="s">
        <v>23</v>
      </c>
      <c r="N7" s="469" t="s">
        <v>25</v>
      </c>
      <c r="O7" s="466"/>
      <c r="P7" s="469" t="s">
        <v>27</v>
      </c>
      <c r="Q7" s="466"/>
      <c r="R7" s="470" t="s">
        <v>30</v>
      </c>
      <c r="S7" s="731"/>
      <c r="T7" s="732"/>
    </row>
    <row r="8" spans="1:20">
      <c r="A8" s="711"/>
      <c r="B8" s="459"/>
      <c r="C8" s="472"/>
      <c r="D8" s="711"/>
      <c r="E8" s="740"/>
      <c r="F8" s="740"/>
      <c r="G8" s="741"/>
      <c r="H8" s="473">
        <v>2021</v>
      </c>
      <c r="I8" s="474">
        <v>2022</v>
      </c>
      <c r="J8" s="474">
        <v>2017</v>
      </c>
      <c r="K8" s="474">
        <v>2023</v>
      </c>
      <c r="L8" s="474">
        <v>2019</v>
      </c>
      <c r="M8" s="474">
        <v>2024</v>
      </c>
      <c r="N8" s="459"/>
      <c r="O8" s="459"/>
      <c r="P8" s="474" t="s">
        <v>28</v>
      </c>
      <c r="Q8" s="459"/>
      <c r="R8" s="460"/>
      <c r="S8" s="733"/>
      <c r="T8" s="734"/>
    </row>
    <row r="9" spans="1:20" ht="75" customHeight="1">
      <c r="A9" s="402" t="s">
        <v>144</v>
      </c>
      <c r="B9" s="408"/>
      <c r="C9" s="403" t="s">
        <v>0</v>
      </c>
      <c r="D9" s="404"/>
      <c r="E9" s="405"/>
      <c r="F9" s="405"/>
      <c r="G9" s="406"/>
      <c r="H9" s="458"/>
      <c r="I9" s="224"/>
      <c r="J9" s="408"/>
      <c r="K9" s="224"/>
      <c r="L9" s="408"/>
      <c r="M9" s="224"/>
      <c r="N9" s="449">
        <f>+N12+N15+N24+N27+N30+N35+N38</f>
        <v>5084000</v>
      </c>
      <c r="O9" s="449" t="e">
        <f>+O12+#REF!</f>
        <v>#REF!</v>
      </c>
      <c r="P9" s="449">
        <f>+P12+P15+P24+P30+P35+P38</f>
        <v>2380000</v>
      </c>
      <c r="Q9" s="449" t="e">
        <f>+Q12+#REF!</f>
        <v>#REF!</v>
      </c>
      <c r="R9" s="449">
        <f>+R12+R15+R24+R27+R30+R35+R38</f>
        <v>7464000</v>
      </c>
      <c r="S9" s="689" t="s">
        <v>116</v>
      </c>
      <c r="T9" s="690"/>
    </row>
    <row r="10" spans="1:20" ht="36.75" customHeight="1">
      <c r="A10" s="81"/>
      <c r="B10" s="76"/>
      <c r="C10" s="82"/>
      <c r="D10" s="712" t="s">
        <v>233</v>
      </c>
      <c r="E10" s="686"/>
      <c r="F10" s="686"/>
      <c r="G10" s="713"/>
      <c r="H10" s="108"/>
      <c r="I10" s="75"/>
      <c r="J10" s="76"/>
      <c r="K10" s="75"/>
      <c r="L10" s="76"/>
      <c r="M10" s="75"/>
      <c r="N10" s="75"/>
      <c r="O10" s="76"/>
      <c r="P10" s="75"/>
      <c r="Q10" s="76"/>
      <c r="R10" s="83"/>
      <c r="S10" s="672"/>
      <c r="T10" s="673"/>
    </row>
    <row r="11" spans="1:20" ht="51" customHeight="1">
      <c r="A11" s="46"/>
      <c r="B11" s="36"/>
      <c r="C11" s="68"/>
      <c r="D11" s="44"/>
      <c r="E11" s="45"/>
      <c r="F11" s="586" t="s">
        <v>234</v>
      </c>
      <c r="G11" s="587"/>
      <c r="H11" s="109"/>
      <c r="I11" s="167">
        <v>1</v>
      </c>
      <c r="J11" s="168"/>
      <c r="K11" s="167">
        <v>1</v>
      </c>
      <c r="L11" s="168"/>
      <c r="M11" s="167">
        <v>1</v>
      </c>
      <c r="N11" s="24"/>
      <c r="O11" s="36"/>
      <c r="P11" s="24"/>
      <c r="Q11" s="36"/>
      <c r="R11" s="53"/>
      <c r="S11" s="672"/>
      <c r="T11" s="673"/>
    </row>
    <row r="12" spans="1:20" ht="57" customHeight="1">
      <c r="A12" s="110" t="s">
        <v>160</v>
      </c>
      <c r="B12" s="77"/>
      <c r="C12" s="115" t="s">
        <v>6</v>
      </c>
      <c r="D12" s="116"/>
      <c r="E12" s="117"/>
      <c r="F12" s="117"/>
      <c r="G12" s="118"/>
      <c r="H12" s="399"/>
      <c r="I12" s="78"/>
      <c r="J12" s="77"/>
      <c r="K12" s="78"/>
      <c r="L12" s="77"/>
      <c r="M12" s="78"/>
      <c r="N12" s="114">
        <v>2396000</v>
      </c>
      <c r="O12" s="77"/>
      <c r="P12" s="78"/>
      <c r="Q12" s="77"/>
      <c r="R12" s="114">
        <f>+N12+P12</f>
        <v>2396000</v>
      </c>
      <c r="S12" s="523" t="s">
        <v>116</v>
      </c>
      <c r="T12" s="524"/>
    </row>
    <row r="13" spans="1:20" ht="39.75" customHeight="1">
      <c r="A13" s="21"/>
      <c r="B13" s="1"/>
      <c r="C13" s="65"/>
      <c r="D13" s="532" t="s">
        <v>161</v>
      </c>
      <c r="E13" s="560"/>
      <c r="F13" s="560"/>
      <c r="G13" s="561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52"/>
      <c r="S13" s="588"/>
      <c r="T13" s="589"/>
    </row>
    <row r="14" spans="1:20" ht="48" customHeight="1">
      <c r="A14" s="19"/>
      <c r="B14" s="2"/>
      <c r="C14" s="63"/>
      <c r="D14" s="4"/>
      <c r="E14" s="3"/>
      <c r="F14" s="635" t="s">
        <v>162</v>
      </c>
      <c r="G14" s="636"/>
      <c r="H14" s="131" t="s">
        <v>290</v>
      </c>
      <c r="I14" s="132" t="s">
        <v>163</v>
      </c>
      <c r="J14" s="133"/>
      <c r="K14" s="132" t="s">
        <v>163</v>
      </c>
      <c r="L14" s="133"/>
      <c r="M14" s="132" t="s">
        <v>163</v>
      </c>
      <c r="N14" s="14"/>
      <c r="O14" s="2"/>
      <c r="P14" s="14"/>
      <c r="Q14" s="2"/>
      <c r="R14" s="49"/>
      <c r="S14" s="590"/>
      <c r="T14" s="591"/>
    </row>
    <row r="15" spans="1:20" ht="54" customHeight="1">
      <c r="A15" s="110" t="s">
        <v>86</v>
      </c>
      <c r="B15" s="77"/>
      <c r="C15" s="115" t="s">
        <v>14</v>
      </c>
      <c r="D15" s="116"/>
      <c r="E15" s="117"/>
      <c r="F15" s="117"/>
      <c r="G15" s="118"/>
      <c r="H15" s="399"/>
      <c r="I15" s="78"/>
      <c r="J15" s="77"/>
      <c r="K15" s="78"/>
      <c r="L15" s="77"/>
      <c r="M15" s="78"/>
      <c r="N15" s="78">
        <v>688000</v>
      </c>
      <c r="O15" s="77"/>
      <c r="P15" s="78"/>
      <c r="Q15" s="77"/>
      <c r="R15" s="114">
        <f>+N15+P15</f>
        <v>688000</v>
      </c>
      <c r="S15" s="523" t="s">
        <v>116</v>
      </c>
      <c r="T15" s="524"/>
    </row>
    <row r="16" spans="1:20" ht="26.25" customHeight="1">
      <c r="A16" s="21"/>
      <c r="B16" s="1"/>
      <c r="C16" s="65"/>
      <c r="D16" s="532" t="s">
        <v>355</v>
      </c>
      <c r="E16" s="560"/>
      <c r="F16" s="560"/>
      <c r="G16" s="561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52"/>
      <c r="S16" s="697"/>
      <c r="T16" s="698"/>
    </row>
    <row r="17" spans="1:20" ht="26.25" customHeight="1">
      <c r="A17" s="19"/>
      <c r="B17" s="2"/>
      <c r="C17" s="63"/>
      <c r="D17" s="4"/>
      <c r="E17" s="3"/>
      <c r="F17" s="635" t="s">
        <v>374</v>
      </c>
      <c r="G17" s="636"/>
      <c r="H17" s="104">
        <v>0</v>
      </c>
      <c r="I17" s="105">
        <v>2</v>
      </c>
      <c r="J17" s="106"/>
      <c r="K17" s="105">
        <v>0</v>
      </c>
      <c r="L17" s="106"/>
      <c r="M17" s="105">
        <v>0</v>
      </c>
      <c r="N17" s="14"/>
      <c r="O17" s="2"/>
      <c r="P17" s="14"/>
      <c r="Q17" s="2"/>
      <c r="R17" s="49"/>
      <c r="S17" s="699"/>
      <c r="T17" s="700"/>
    </row>
    <row r="18" spans="1:20" ht="190.5" hidden="1" customHeight="1" thickBot="1">
      <c r="A18" s="26"/>
      <c r="B18" s="27"/>
      <c r="C18" s="37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51"/>
      <c r="S18" s="701" t="s">
        <v>116</v>
      </c>
      <c r="T18" s="702"/>
    </row>
    <row r="19" spans="1:20" ht="33.75" hidden="1" customHeight="1">
      <c r="A19" s="21"/>
      <c r="B19" s="1"/>
      <c r="C19" s="65"/>
      <c r="D19" s="678" t="s">
        <v>235</v>
      </c>
      <c r="E19" s="703"/>
      <c r="F19" s="703"/>
      <c r="G19" s="704"/>
      <c r="H19" s="107"/>
      <c r="I19" s="42"/>
      <c r="J19" s="43"/>
      <c r="K19" s="42"/>
      <c r="L19" s="43"/>
      <c r="M19" s="42"/>
      <c r="N19" s="42"/>
      <c r="O19" s="43"/>
      <c r="P19" s="42"/>
      <c r="Q19" s="43"/>
      <c r="R19" s="101"/>
      <c r="S19" s="663"/>
      <c r="T19" s="664"/>
    </row>
    <row r="20" spans="1:20" ht="51" hidden="1" customHeight="1" thickBot="1">
      <c r="A20" s="19"/>
      <c r="B20" s="2"/>
      <c r="C20" s="63"/>
      <c r="D20" s="73"/>
      <c r="E20" s="74"/>
      <c r="F20" s="707" t="s">
        <v>236</v>
      </c>
      <c r="G20" s="708"/>
      <c r="H20" s="102"/>
      <c r="I20" s="102">
        <v>1</v>
      </c>
      <c r="J20" s="76"/>
      <c r="K20" s="75"/>
      <c r="L20" s="76"/>
      <c r="M20" s="102"/>
      <c r="N20" s="75"/>
      <c r="O20" s="76"/>
      <c r="P20" s="75"/>
      <c r="Q20" s="76"/>
      <c r="R20" s="83"/>
      <c r="S20" s="705"/>
      <c r="T20" s="706"/>
    </row>
    <row r="21" spans="1:20" ht="51" hidden="1" customHeight="1" thickBot="1">
      <c r="A21" s="26"/>
      <c r="B21" s="27"/>
      <c r="C21" s="37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51"/>
      <c r="S21" s="661" t="s">
        <v>116</v>
      </c>
      <c r="T21" s="662"/>
    </row>
    <row r="22" spans="1:20" ht="51" hidden="1" customHeight="1">
      <c r="A22" s="21"/>
      <c r="B22" s="1"/>
      <c r="C22" s="65"/>
      <c r="D22" s="678"/>
      <c r="E22" s="703"/>
      <c r="F22" s="703"/>
      <c r="G22" s="704"/>
      <c r="H22" s="107"/>
      <c r="I22" s="42"/>
      <c r="J22" s="43"/>
      <c r="K22" s="42"/>
      <c r="L22" s="43"/>
      <c r="M22" s="42"/>
      <c r="N22" s="42"/>
      <c r="O22" s="43"/>
      <c r="P22" s="42"/>
      <c r="Q22" s="43"/>
      <c r="R22" s="101"/>
      <c r="S22" s="663"/>
      <c r="T22" s="664"/>
    </row>
    <row r="23" spans="1:20" ht="51" hidden="1" customHeight="1" thickBot="1">
      <c r="A23" s="19"/>
      <c r="B23" s="2"/>
      <c r="C23" s="63"/>
      <c r="D23" s="73"/>
      <c r="E23" s="74"/>
      <c r="F23" s="707"/>
      <c r="G23" s="708"/>
      <c r="H23" s="108"/>
      <c r="I23" s="102"/>
      <c r="J23" s="76"/>
      <c r="K23" s="75"/>
      <c r="L23" s="76"/>
      <c r="M23" s="102"/>
      <c r="N23" s="75"/>
      <c r="O23" s="76"/>
      <c r="P23" s="75"/>
      <c r="Q23" s="76"/>
      <c r="R23" s="83"/>
      <c r="S23" s="602"/>
      <c r="T23" s="665"/>
    </row>
    <row r="24" spans="1:20" ht="69.75" hidden="1" customHeight="1">
      <c r="A24" s="110" t="s">
        <v>274</v>
      </c>
      <c r="B24" s="77"/>
      <c r="C24" s="115" t="s">
        <v>4</v>
      </c>
      <c r="D24" s="116"/>
      <c r="E24" s="117"/>
      <c r="F24" s="117"/>
      <c r="G24" s="118"/>
      <c r="H24" s="399"/>
      <c r="I24" s="78"/>
      <c r="J24" s="77"/>
      <c r="K24" s="78"/>
      <c r="L24" s="77"/>
      <c r="M24" s="78"/>
      <c r="N24" s="78"/>
      <c r="O24" s="77"/>
      <c r="P24" s="78"/>
      <c r="Q24" s="77"/>
      <c r="R24" s="114">
        <f>+N24+P24</f>
        <v>0</v>
      </c>
      <c r="S24" s="523" t="s">
        <v>280</v>
      </c>
      <c r="T24" s="524"/>
    </row>
    <row r="25" spans="1:20" ht="51" hidden="1" customHeight="1">
      <c r="A25" s="21"/>
      <c r="B25" s="1"/>
      <c r="C25" s="65"/>
      <c r="D25" s="577" t="s">
        <v>275</v>
      </c>
      <c r="E25" s="578"/>
      <c r="F25" s="578"/>
      <c r="G25" s="579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52"/>
      <c r="S25" s="285"/>
      <c r="T25" s="296"/>
    </row>
    <row r="26" spans="1:20" ht="69.75" hidden="1" customHeight="1">
      <c r="A26" s="19"/>
      <c r="B26" s="2"/>
      <c r="C26" s="63"/>
      <c r="D26" s="192"/>
      <c r="E26" s="193"/>
      <c r="F26" s="580" t="s">
        <v>276</v>
      </c>
      <c r="G26" s="581"/>
      <c r="H26" s="104">
        <v>0</v>
      </c>
      <c r="I26" s="105">
        <v>3</v>
      </c>
      <c r="J26" s="106"/>
      <c r="K26" s="105">
        <v>4</v>
      </c>
      <c r="L26" s="106"/>
      <c r="M26" s="105">
        <v>5</v>
      </c>
      <c r="N26" s="14"/>
      <c r="O26" s="2"/>
      <c r="P26" s="14"/>
      <c r="Q26" s="2"/>
      <c r="R26" s="49"/>
      <c r="S26" s="285"/>
      <c r="T26" s="228"/>
    </row>
    <row r="27" spans="1:20" ht="69.75" customHeight="1">
      <c r="A27" s="110" t="s">
        <v>315</v>
      </c>
      <c r="B27" s="77"/>
      <c r="C27" s="115" t="s">
        <v>91</v>
      </c>
      <c r="D27" s="116"/>
      <c r="E27" s="117"/>
      <c r="F27" s="117"/>
      <c r="G27" s="118"/>
      <c r="H27" s="399"/>
      <c r="I27" s="78"/>
      <c r="J27" s="77"/>
      <c r="K27" s="78"/>
      <c r="L27" s="77"/>
      <c r="M27" s="78"/>
      <c r="N27" s="78">
        <v>2000000</v>
      </c>
      <c r="O27" s="77"/>
      <c r="P27" s="78"/>
      <c r="Q27" s="77"/>
      <c r="R27" s="114">
        <f>+N27+P27</f>
        <v>2000000</v>
      </c>
      <c r="S27" s="523" t="s">
        <v>280</v>
      </c>
      <c r="T27" s="524"/>
    </row>
    <row r="28" spans="1:20" ht="69.75" customHeight="1">
      <c r="A28" s="21"/>
      <c r="B28" s="1"/>
      <c r="C28" s="65"/>
      <c r="D28" s="577" t="s">
        <v>356</v>
      </c>
      <c r="E28" s="578"/>
      <c r="F28" s="578"/>
      <c r="G28" s="579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52"/>
      <c r="S28" s="479"/>
      <c r="T28" s="478"/>
    </row>
    <row r="29" spans="1:20" ht="69.75" customHeight="1">
      <c r="A29" s="19"/>
      <c r="B29" s="2"/>
      <c r="C29" s="63"/>
      <c r="D29" s="192"/>
      <c r="E29" s="193"/>
      <c r="F29" s="580" t="s">
        <v>357</v>
      </c>
      <c r="G29" s="581"/>
      <c r="H29" s="104">
        <v>0</v>
      </c>
      <c r="I29" s="105">
        <v>8</v>
      </c>
      <c r="J29" s="106"/>
      <c r="K29" s="105">
        <v>0</v>
      </c>
      <c r="L29" s="106"/>
      <c r="M29" s="105">
        <v>0</v>
      </c>
      <c r="N29" s="14"/>
      <c r="O29" s="2"/>
      <c r="P29" s="14"/>
      <c r="Q29" s="2"/>
      <c r="R29" s="49"/>
      <c r="S29" s="479"/>
      <c r="T29" s="480"/>
    </row>
    <row r="30" spans="1:20" ht="79.5" customHeight="1">
      <c r="A30" s="110" t="s">
        <v>295</v>
      </c>
      <c r="B30" s="77"/>
      <c r="C30" s="115" t="s">
        <v>182</v>
      </c>
      <c r="D30" s="116"/>
      <c r="E30" s="117"/>
      <c r="F30" s="117"/>
      <c r="G30" s="118"/>
      <c r="H30" s="399"/>
      <c r="I30" s="78"/>
      <c r="J30" s="77"/>
      <c r="K30" s="78"/>
      <c r="L30" s="77"/>
      <c r="M30" s="78"/>
      <c r="N30" s="78"/>
      <c r="O30" s="77"/>
      <c r="P30" s="416">
        <v>2380000</v>
      </c>
      <c r="Q30" s="77"/>
      <c r="R30" s="114">
        <f>+N30+P30</f>
        <v>2380000</v>
      </c>
      <c r="S30" s="745" t="s">
        <v>280</v>
      </c>
      <c r="T30" s="746"/>
    </row>
    <row r="31" spans="1:20" ht="69.75" customHeight="1">
      <c r="A31" s="21"/>
      <c r="B31" s="1"/>
      <c r="C31" s="65"/>
      <c r="D31" s="577" t="s">
        <v>296</v>
      </c>
      <c r="E31" s="578"/>
      <c r="F31" s="578"/>
      <c r="G31" s="579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80"/>
      <c r="T31" s="296"/>
    </row>
    <row r="32" spans="1:20" ht="69.75" customHeight="1">
      <c r="A32" s="19"/>
      <c r="B32" s="2"/>
      <c r="C32" s="63"/>
      <c r="D32" s="267"/>
      <c r="E32" s="290"/>
      <c r="F32" s="592" t="s">
        <v>297</v>
      </c>
      <c r="G32" s="593"/>
      <c r="H32" s="137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7"/>
      <c r="S32" s="282"/>
      <c r="T32" s="228"/>
    </row>
    <row r="33" spans="1:20" ht="69.75" customHeight="1">
      <c r="A33" s="19"/>
      <c r="B33" s="2"/>
      <c r="C33" s="63"/>
      <c r="D33" s="267"/>
      <c r="E33" s="290"/>
      <c r="F33" s="592" t="s">
        <v>298</v>
      </c>
      <c r="G33" s="593"/>
      <c r="H33" s="137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7"/>
      <c r="S33" s="282"/>
      <c r="T33" s="228"/>
    </row>
    <row r="34" spans="1:20" ht="69.75" customHeight="1">
      <c r="A34" s="19"/>
      <c r="B34" s="2"/>
      <c r="C34" s="63"/>
      <c r="D34" s="192"/>
      <c r="E34" s="193"/>
      <c r="F34" s="580" t="s">
        <v>299</v>
      </c>
      <c r="G34" s="581"/>
      <c r="H34" s="104">
        <v>0</v>
      </c>
      <c r="I34" s="105">
        <v>7950</v>
      </c>
      <c r="J34" s="106"/>
      <c r="K34" s="105">
        <v>0</v>
      </c>
      <c r="L34" s="106"/>
      <c r="M34" s="105">
        <v>0</v>
      </c>
      <c r="N34" s="14"/>
      <c r="O34" s="2"/>
      <c r="P34" s="14"/>
      <c r="Q34" s="2"/>
      <c r="R34" s="6"/>
      <c r="S34" s="294"/>
      <c r="T34" s="295"/>
    </row>
    <row r="35" spans="1:20" ht="69.75" hidden="1" customHeight="1">
      <c r="A35" s="110"/>
      <c r="B35" s="77"/>
      <c r="C35" s="400"/>
      <c r="D35" s="116"/>
      <c r="E35" s="117"/>
      <c r="F35" s="117"/>
      <c r="G35" s="118"/>
      <c r="H35" s="78"/>
      <c r="I35" s="78"/>
      <c r="J35" s="77"/>
      <c r="K35" s="78"/>
      <c r="L35" s="77"/>
      <c r="M35" s="78"/>
      <c r="N35" s="78"/>
      <c r="O35" s="77"/>
      <c r="P35" s="78"/>
      <c r="Q35" s="77"/>
      <c r="R35" s="114"/>
      <c r="S35" s="544"/>
      <c r="T35" s="645"/>
    </row>
    <row r="36" spans="1:20" ht="69.75" hidden="1" customHeight="1">
      <c r="A36" s="275"/>
      <c r="B36" s="231"/>
      <c r="C36" s="276"/>
      <c r="D36" s="678"/>
      <c r="E36" s="703"/>
      <c r="F36" s="703"/>
      <c r="G36" s="704"/>
      <c r="H36" s="42"/>
      <c r="I36" s="42"/>
      <c r="J36" s="43"/>
      <c r="K36" s="42"/>
      <c r="L36" s="43"/>
      <c r="M36" s="42"/>
      <c r="N36" s="42"/>
      <c r="O36" s="43"/>
      <c r="P36" s="42"/>
      <c r="Q36" s="43"/>
      <c r="R36" s="101"/>
      <c r="S36" s="670"/>
      <c r="T36" s="671"/>
    </row>
    <row r="37" spans="1:20" ht="69.75" hidden="1" customHeight="1">
      <c r="A37" s="277"/>
      <c r="B37" s="243"/>
      <c r="C37" s="278"/>
      <c r="D37" s="73"/>
      <c r="E37" s="74"/>
      <c r="F37" s="707"/>
      <c r="G37" s="708"/>
      <c r="H37" s="24"/>
      <c r="I37" s="279"/>
      <c r="J37" s="36"/>
      <c r="K37" s="130"/>
      <c r="L37" s="36"/>
      <c r="M37" s="24"/>
      <c r="N37" s="24"/>
      <c r="O37" s="36"/>
      <c r="P37" s="24"/>
      <c r="Q37" s="76"/>
      <c r="R37" s="83"/>
      <c r="S37" s="672"/>
      <c r="T37" s="673"/>
    </row>
    <row r="38" spans="1:20" ht="69.75" hidden="1" customHeight="1">
      <c r="A38" s="110"/>
      <c r="B38" s="77"/>
      <c r="C38" s="400"/>
      <c r="D38" s="116"/>
      <c r="E38" s="117"/>
      <c r="F38" s="117"/>
      <c r="G38" s="118"/>
      <c r="H38" s="78"/>
      <c r="I38" s="78"/>
      <c r="J38" s="77"/>
      <c r="K38" s="78"/>
      <c r="L38" s="77"/>
      <c r="M38" s="78"/>
      <c r="N38" s="78"/>
      <c r="O38" s="77"/>
      <c r="P38" s="78"/>
      <c r="Q38" s="77"/>
      <c r="R38" s="114"/>
      <c r="S38" s="544"/>
      <c r="T38" s="645"/>
    </row>
    <row r="39" spans="1:20" ht="69.75" hidden="1" customHeight="1">
      <c r="A39" s="275"/>
      <c r="B39" s="231"/>
      <c r="C39" s="276"/>
      <c r="D39" s="577"/>
      <c r="E39" s="578"/>
      <c r="F39" s="578"/>
      <c r="G39" s="579"/>
      <c r="H39" s="42"/>
      <c r="I39" s="42"/>
      <c r="J39" s="43"/>
      <c r="K39" s="42"/>
      <c r="L39" s="43"/>
      <c r="M39" s="42"/>
      <c r="N39" s="42"/>
      <c r="O39" s="43"/>
      <c r="P39" s="42"/>
      <c r="Q39" s="43"/>
      <c r="R39" s="101"/>
      <c r="S39" s="670"/>
      <c r="T39" s="671"/>
    </row>
    <row r="40" spans="1:20" ht="69.75" hidden="1" customHeight="1">
      <c r="A40" s="277"/>
      <c r="B40" s="243"/>
      <c r="C40" s="278"/>
      <c r="D40" s="192"/>
      <c r="E40" s="193"/>
      <c r="F40" s="592"/>
      <c r="G40" s="574"/>
      <c r="H40" s="24"/>
      <c r="I40" s="122"/>
      <c r="J40" s="36"/>
      <c r="K40" s="130"/>
      <c r="L40" s="36"/>
      <c r="M40" s="24"/>
      <c r="N40" s="24"/>
      <c r="O40" s="36"/>
      <c r="P40" s="24"/>
      <c r="Q40" s="76"/>
      <c r="R40" s="83"/>
      <c r="S40" s="672"/>
      <c r="T40" s="673"/>
    </row>
    <row r="41" spans="1:20" ht="66" customHeight="1">
      <c r="A41" s="393" t="s">
        <v>31</v>
      </c>
      <c r="B41" s="394"/>
      <c r="C41" s="395" t="s">
        <v>188</v>
      </c>
      <c r="D41" s="396"/>
      <c r="E41" s="394"/>
      <c r="F41" s="394"/>
      <c r="G41" s="397"/>
      <c r="H41" s="271"/>
      <c r="I41" s="271"/>
      <c r="J41" s="398"/>
      <c r="K41" s="271"/>
      <c r="L41" s="398"/>
      <c r="M41" s="271"/>
      <c r="N41" s="453">
        <f>+N44+N47+N50+N53+N59+N62+N56+N65+N68+N74</f>
        <v>26444790</v>
      </c>
      <c r="O41" s="453">
        <f>+O44+O50+O53+O59+O62</f>
        <v>0</v>
      </c>
      <c r="P41" s="453">
        <f>+P44+P50+P53+P59+P62+P56+P65+P68+P74</f>
        <v>0</v>
      </c>
      <c r="Q41" s="453">
        <f t="shared" ref="Q41" si="0">+Q44+Q50+Q53+Q59+Q62+Q56+Q65+Q68</f>
        <v>0</v>
      </c>
      <c r="R41" s="449">
        <f>+N41+P41</f>
        <v>26444790</v>
      </c>
      <c r="S41" s="689" t="s">
        <v>116</v>
      </c>
      <c r="T41" s="690"/>
    </row>
    <row r="42" spans="1:20" ht="75.75" customHeight="1">
      <c r="A42" s="19"/>
      <c r="B42" s="2"/>
      <c r="C42" s="63"/>
      <c r="D42" s="618" t="s">
        <v>122</v>
      </c>
      <c r="E42" s="619"/>
      <c r="F42" s="619"/>
      <c r="G42" s="620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9"/>
      <c r="S42" s="588"/>
      <c r="T42" s="589"/>
    </row>
    <row r="43" spans="1:20" ht="35.25" customHeight="1">
      <c r="A43" s="20"/>
      <c r="B43" s="5"/>
      <c r="C43" s="64"/>
      <c r="D43" s="15"/>
      <c r="E43" s="16"/>
      <c r="F43" s="539" t="s">
        <v>123</v>
      </c>
      <c r="G43" s="540"/>
      <c r="H43" s="90">
        <v>25090</v>
      </c>
      <c r="I43" s="90">
        <v>25090</v>
      </c>
      <c r="J43" s="91"/>
      <c r="K43" s="90">
        <v>26000</v>
      </c>
      <c r="L43" s="91"/>
      <c r="M43" s="90">
        <v>26000</v>
      </c>
      <c r="N43" s="6"/>
      <c r="O43" s="5"/>
      <c r="P43" s="6"/>
      <c r="Q43" s="5"/>
      <c r="R43" s="50"/>
      <c r="S43" s="590"/>
      <c r="T43" s="591"/>
    </row>
    <row r="44" spans="1:20" ht="63.75" customHeight="1">
      <c r="A44" s="110" t="s">
        <v>87</v>
      </c>
      <c r="B44" s="77"/>
      <c r="C44" s="115" t="s">
        <v>14</v>
      </c>
      <c r="D44" s="116"/>
      <c r="E44" s="117"/>
      <c r="F44" s="117"/>
      <c r="G44" s="118"/>
      <c r="H44" s="78"/>
      <c r="I44" s="78"/>
      <c r="J44" s="77"/>
      <c r="K44" s="78"/>
      <c r="L44" s="77"/>
      <c r="M44" s="78"/>
      <c r="N44" s="78">
        <v>6000000</v>
      </c>
      <c r="O44" s="77"/>
      <c r="P44" s="78"/>
      <c r="Q44" s="77"/>
      <c r="R44" s="114">
        <f>+N44+P44</f>
        <v>6000000</v>
      </c>
      <c r="S44" s="523" t="s">
        <v>116</v>
      </c>
      <c r="T44" s="524"/>
    </row>
    <row r="45" spans="1:20" ht="42" customHeight="1">
      <c r="A45" s="21"/>
      <c r="B45" s="1"/>
      <c r="C45" s="65"/>
      <c r="D45" s="678" t="s">
        <v>17</v>
      </c>
      <c r="E45" s="679"/>
      <c r="F45" s="679"/>
      <c r="G45" s="717"/>
      <c r="H45" s="42"/>
      <c r="I45" s="42"/>
      <c r="J45" s="43"/>
      <c r="K45" s="42"/>
      <c r="L45" s="43"/>
      <c r="M45" s="42"/>
      <c r="N45" s="13"/>
      <c r="O45" s="1"/>
      <c r="P45" s="13"/>
      <c r="Q45" s="1"/>
      <c r="R45" s="52"/>
      <c r="S45" s="588"/>
      <c r="T45" s="589"/>
    </row>
    <row r="46" spans="1:20" ht="70.5" customHeight="1">
      <c r="A46" s="20"/>
      <c r="B46" s="5"/>
      <c r="C46" s="64"/>
      <c r="D46" s="44"/>
      <c r="E46" s="45"/>
      <c r="F46" s="586" t="s">
        <v>164</v>
      </c>
      <c r="G46" s="587"/>
      <c r="H46" s="90">
        <v>8</v>
      </c>
      <c r="I46" s="90">
        <v>9</v>
      </c>
      <c r="J46" s="91"/>
      <c r="K46" s="90">
        <v>10</v>
      </c>
      <c r="L46" s="91"/>
      <c r="M46" s="90">
        <v>10</v>
      </c>
      <c r="N46" s="6"/>
      <c r="O46" s="5"/>
      <c r="P46" s="6"/>
      <c r="Q46" s="5"/>
      <c r="R46" s="50"/>
      <c r="S46" s="590"/>
      <c r="T46" s="591"/>
    </row>
    <row r="47" spans="1:20" ht="70.5" customHeight="1">
      <c r="A47" s="110" t="s">
        <v>277</v>
      </c>
      <c r="B47" s="77"/>
      <c r="C47" s="115" t="s">
        <v>1</v>
      </c>
      <c r="D47" s="116"/>
      <c r="E47" s="117"/>
      <c r="F47" s="117"/>
      <c r="G47" s="118"/>
      <c r="H47" s="78"/>
      <c r="I47" s="78"/>
      <c r="J47" s="77"/>
      <c r="K47" s="78"/>
      <c r="L47" s="77"/>
      <c r="M47" s="78"/>
      <c r="N47" s="78">
        <v>5404000</v>
      </c>
      <c r="O47" s="77"/>
      <c r="P47" s="78"/>
      <c r="Q47" s="77"/>
      <c r="R47" s="114">
        <f>+N47+P47</f>
        <v>5404000</v>
      </c>
      <c r="S47" s="523" t="s">
        <v>116</v>
      </c>
      <c r="T47" s="524"/>
    </row>
    <row r="48" spans="1:20" ht="70.5" customHeight="1">
      <c r="A48" s="21"/>
      <c r="B48" s="1"/>
      <c r="C48" s="65"/>
      <c r="D48" s="577" t="s">
        <v>278</v>
      </c>
      <c r="E48" s="684"/>
      <c r="F48" s="684"/>
      <c r="G48" s="685"/>
      <c r="H48" s="42"/>
      <c r="I48" s="42"/>
      <c r="J48" s="43"/>
      <c r="K48" s="42"/>
      <c r="L48" s="43"/>
      <c r="M48" s="42"/>
      <c r="N48" s="13"/>
      <c r="O48" s="1"/>
      <c r="P48" s="13"/>
      <c r="Q48" s="1"/>
      <c r="R48" s="52"/>
      <c r="S48" s="588"/>
      <c r="T48" s="589"/>
    </row>
    <row r="49" spans="1:21" ht="70.5" customHeight="1">
      <c r="A49" s="20"/>
      <c r="B49" s="5"/>
      <c r="C49" s="64"/>
      <c r="D49" s="239"/>
      <c r="E49" s="244"/>
      <c r="F49" s="528" t="s">
        <v>279</v>
      </c>
      <c r="G49" s="529"/>
      <c r="H49" s="90"/>
      <c r="I49" s="90">
        <v>4770</v>
      </c>
      <c r="J49" s="91"/>
      <c r="K49" s="90"/>
      <c r="L49" s="91"/>
      <c r="M49" s="90"/>
      <c r="N49" s="6"/>
      <c r="O49" s="5"/>
      <c r="P49" s="6"/>
      <c r="Q49" s="5"/>
      <c r="R49" s="50"/>
      <c r="S49" s="590"/>
      <c r="T49" s="591"/>
    </row>
    <row r="50" spans="1:21" ht="51" customHeight="1">
      <c r="A50" s="110" t="s">
        <v>88</v>
      </c>
      <c r="B50" s="77"/>
      <c r="C50" s="115" t="s">
        <v>6</v>
      </c>
      <c r="D50" s="116"/>
      <c r="E50" s="117"/>
      <c r="F50" s="117"/>
      <c r="G50" s="118"/>
      <c r="H50" s="78"/>
      <c r="I50" s="78"/>
      <c r="J50" s="77"/>
      <c r="K50" s="78"/>
      <c r="L50" s="77"/>
      <c r="M50" s="78"/>
      <c r="N50" s="78">
        <v>12635000</v>
      </c>
      <c r="O50" s="77"/>
      <c r="P50" s="78"/>
      <c r="Q50" s="77"/>
      <c r="R50" s="114">
        <f>+N50+P50</f>
        <v>12635000</v>
      </c>
      <c r="S50" s="523" t="s">
        <v>85</v>
      </c>
      <c r="T50" s="524"/>
    </row>
    <row r="51" spans="1:21" ht="33" customHeight="1">
      <c r="A51" s="21"/>
      <c r="B51" s="1"/>
      <c r="C51" s="65"/>
      <c r="D51" s="532" t="s">
        <v>165</v>
      </c>
      <c r="E51" s="533"/>
      <c r="F51" s="533"/>
      <c r="G51" s="534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52"/>
      <c r="S51" s="588"/>
      <c r="T51" s="589"/>
    </row>
    <row r="52" spans="1:21" ht="41.25" customHeight="1">
      <c r="A52" s="20"/>
      <c r="B52" s="5"/>
      <c r="C52" s="64"/>
      <c r="D52" s="15"/>
      <c r="E52" s="16"/>
      <c r="F52" s="539" t="s">
        <v>16</v>
      </c>
      <c r="G52" s="540"/>
      <c r="H52" s="6">
        <v>500</v>
      </c>
      <c r="I52" s="6">
        <v>600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50"/>
      <c r="S52" s="590"/>
      <c r="T52" s="591"/>
    </row>
    <row r="53" spans="1:21" ht="54.75" customHeight="1">
      <c r="A53" s="110" t="s">
        <v>89</v>
      </c>
      <c r="B53" s="77"/>
      <c r="C53" s="115" t="s">
        <v>2</v>
      </c>
      <c r="D53" s="116"/>
      <c r="E53" s="117"/>
      <c r="F53" s="117"/>
      <c r="G53" s="118"/>
      <c r="H53" s="78"/>
      <c r="I53" s="78"/>
      <c r="J53" s="77"/>
      <c r="K53" s="78"/>
      <c r="L53" s="77"/>
      <c r="M53" s="78"/>
      <c r="N53" s="78">
        <v>1275790</v>
      </c>
      <c r="O53" s="77"/>
      <c r="P53" s="78"/>
      <c r="Q53" s="77"/>
      <c r="R53" s="114">
        <f>+N53+P53</f>
        <v>1275790</v>
      </c>
      <c r="S53" s="523" t="s">
        <v>116</v>
      </c>
      <c r="T53" s="524"/>
    </row>
    <row r="54" spans="1:21" ht="24.75" customHeight="1">
      <c r="A54" s="21"/>
      <c r="B54" s="1"/>
      <c r="C54" s="65"/>
      <c r="D54" s="532" t="s">
        <v>142</v>
      </c>
      <c r="E54" s="533"/>
      <c r="F54" s="533"/>
      <c r="G54" s="534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52"/>
      <c r="S54" s="588"/>
      <c r="T54" s="589"/>
    </row>
    <row r="55" spans="1:21" ht="26.25" customHeight="1">
      <c r="A55" s="20"/>
      <c r="B55" s="5"/>
      <c r="C55" s="64"/>
      <c r="D55" s="15"/>
      <c r="E55" s="16"/>
      <c r="F55" s="539" t="s">
        <v>143</v>
      </c>
      <c r="G55" s="582"/>
      <c r="H55" s="6">
        <v>0</v>
      </c>
      <c r="I55" s="6">
        <v>3</v>
      </c>
      <c r="J55" s="5"/>
      <c r="K55" s="6">
        <v>0</v>
      </c>
      <c r="L55" s="5"/>
      <c r="M55" s="6">
        <v>0</v>
      </c>
      <c r="N55" s="6"/>
      <c r="O55" s="5"/>
      <c r="P55" s="6"/>
      <c r="Q55" s="5"/>
      <c r="R55" s="50"/>
      <c r="S55" s="590"/>
      <c r="T55" s="591"/>
    </row>
    <row r="56" spans="1:21" ht="74.25" hidden="1" customHeight="1">
      <c r="A56" s="110"/>
      <c r="B56" s="77"/>
      <c r="C56" s="400"/>
      <c r="D56" s="116"/>
      <c r="E56" s="117"/>
      <c r="F56" s="117"/>
      <c r="G56" s="118"/>
      <c r="H56" s="78"/>
      <c r="I56" s="78"/>
      <c r="J56" s="77"/>
      <c r="K56" s="78"/>
      <c r="L56" s="77"/>
      <c r="M56" s="78"/>
      <c r="N56" s="78"/>
      <c r="O56" s="77"/>
      <c r="P56" s="78"/>
      <c r="Q56" s="77"/>
      <c r="R56" s="114">
        <f>+N56+P56</f>
        <v>0</v>
      </c>
      <c r="S56" s="544"/>
      <c r="T56" s="645"/>
    </row>
    <row r="57" spans="1:21" ht="48" hidden="1" customHeight="1">
      <c r="A57" s="99"/>
      <c r="B57" s="43"/>
      <c r="C57" s="100"/>
      <c r="D57" s="714"/>
      <c r="E57" s="725"/>
      <c r="F57" s="725"/>
      <c r="G57" s="726"/>
      <c r="H57" s="42"/>
      <c r="I57" s="42"/>
      <c r="J57" s="43"/>
      <c r="K57" s="42"/>
      <c r="L57" s="43"/>
      <c r="M57" s="42"/>
      <c r="N57" s="42"/>
      <c r="O57" s="43"/>
      <c r="P57" s="42"/>
      <c r="Q57" s="43"/>
      <c r="R57" s="101"/>
      <c r="S57" s="670"/>
      <c r="T57" s="671"/>
    </row>
    <row r="58" spans="1:21" s="88" customFormat="1" ht="79.5" hidden="1" customHeight="1">
      <c r="A58" s="46"/>
      <c r="B58" s="36"/>
      <c r="C58" s="68"/>
      <c r="D58" s="44"/>
      <c r="E58" s="45"/>
      <c r="F58" s="586"/>
      <c r="G58" s="587"/>
      <c r="H58" s="24"/>
      <c r="I58" s="130" t="s">
        <v>159</v>
      </c>
      <c r="J58" s="36"/>
      <c r="K58" s="130"/>
      <c r="L58" s="36"/>
      <c r="M58" s="24"/>
      <c r="N58" s="24"/>
      <c r="O58" s="36"/>
      <c r="P58" s="24"/>
      <c r="Q58" s="76"/>
      <c r="R58" s="83"/>
      <c r="S58" s="727"/>
      <c r="T58" s="728"/>
    </row>
    <row r="59" spans="1:21" ht="50.25" hidden="1" customHeight="1" thickBot="1">
      <c r="A59" s="26"/>
      <c r="B59" s="27"/>
      <c r="C59" s="37"/>
      <c r="D59" s="28"/>
      <c r="E59" s="29"/>
      <c r="F59" s="29"/>
      <c r="G59" s="30"/>
      <c r="H59" s="32"/>
      <c r="I59" s="32"/>
      <c r="J59" s="54"/>
      <c r="K59" s="57"/>
      <c r="L59" s="54"/>
      <c r="M59" s="57"/>
      <c r="N59" s="57"/>
      <c r="O59" s="57"/>
      <c r="P59" s="57"/>
      <c r="Q59" s="57"/>
      <c r="R59" s="51">
        <f>+N59+P59</f>
        <v>0</v>
      </c>
      <c r="S59" s="659"/>
      <c r="T59" s="660"/>
    </row>
    <row r="60" spans="1:21" ht="55.5" hidden="1" customHeight="1">
      <c r="A60" s="99"/>
      <c r="B60" s="43"/>
      <c r="C60" s="100"/>
      <c r="D60" s="742"/>
      <c r="E60" s="743"/>
      <c r="F60" s="743"/>
      <c r="G60" s="744"/>
      <c r="H60" s="246"/>
      <c r="I60" s="246"/>
      <c r="J60" s="5"/>
      <c r="K60" s="33"/>
      <c r="L60" s="5"/>
      <c r="M60" s="33"/>
      <c r="N60" s="6"/>
      <c r="O60" s="5"/>
      <c r="P60" s="6"/>
      <c r="Q60" s="5"/>
      <c r="R60" s="50"/>
      <c r="S60" s="602"/>
      <c r="T60" s="665"/>
      <c r="U60" s="79"/>
    </row>
    <row r="61" spans="1:21" ht="44.25" hidden="1" customHeight="1" thickBot="1">
      <c r="A61" s="46"/>
      <c r="B61" s="36"/>
      <c r="C61" s="68"/>
      <c r="D61" s="247"/>
      <c r="E61" s="248"/>
      <c r="F61" s="719"/>
      <c r="G61" s="720"/>
      <c r="H61" s="249"/>
      <c r="I61" s="250"/>
      <c r="J61" s="91"/>
      <c r="K61" s="90"/>
      <c r="L61" s="91"/>
      <c r="M61" s="90"/>
      <c r="N61" s="24"/>
      <c r="O61" s="36"/>
      <c r="P61" s="24"/>
      <c r="Q61" s="36"/>
      <c r="R61" s="53"/>
      <c r="S61" s="602"/>
      <c r="T61" s="665"/>
    </row>
    <row r="62" spans="1:21" ht="49.5" customHeight="1">
      <c r="A62" s="317" t="s">
        <v>90</v>
      </c>
      <c r="B62" s="298"/>
      <c r="C62" s="318" t="s">
        <v>91</v>
      </c>
      <c r="D62" s="307"/>
      <c r="E62" s="308"/>
      <c r="F62" s="319"/>
      <c r="G62" s="320"/>
      <c r="H62" s="297"/>
      <c r="I62" s="297"/>
      <c r="J62" s="298"/>
      <c r="K62" s="297"/>
      <c r="L62" s="298"/>
      <c r="M62" s="297"/>
      <c r="N62" s="297">
        <v>1130000</v>
      </c>
      <c r="O62" s="298"/>
      <c r="P62" s="297"/>
      <c r="Q62" s="298"/>
      <c r="R62" s="401">
        <f>+N62+P62</f>
        <v>1130000</v>
      </c>
      <c r="S62" s="523" t="s">
        <v>116</v>
      </c>
      <c r="T62" s="524"/>
    </row>
    <row r="63" spans="1:21" ht="38.25" customHeight="1">
      <c r="A63" s="324"/>
      <c r="B63" s="301"/>
      <c r="C63" s="159"/>
      <c r="D63" s="532" t="s">
        <v>92</v>
      </c>
      <c r="E63" s="560"/>
      <c r="F63" s="560"/>
      <c r="G63" s="561"/>
      <c r="H63" s="12"/>
      <c r="I63" s="13"/>
      <c r="J63" s="301"/>
      <c r="K63" s="12"/>
      <c r="L63" s="301"/>
      <c r="M63" s="12"/>
      <c r="N63" s="13"/>
      <c r="O63" s="301"/>
      <c r="P63" s="12"/>
      <c r="Q63" s="301"/>
      <c r="R63" s="12"/>
      <c r="S63" s="283"/>
      <c r="T63" s="228"/>
    </row>
    <row r="64" spans="1:21" ht="52.5" customHeight="1">
      <c r="A64" s="325"/>
      <c r="B64" s="16"/>
      <c r="C64" s="119"/>
      <c r="D64" s="15"/>
      <c r="E64" s="16"/>
      <c r="F64" s="640" t="s">
        <v>124</v>
      </c>
      <c r="G64" s="641"/>
      <c r="H64" s="175">
        <v>16</v>
      </c>
      <c r="I64" s="6">
        <v>15</v>
      </c>
      <c r="J64" s="16"/>
      <c r="K64" s="175">
        <v>12</v>
      </c>
      <c r="L64" s="16"/>
      <c r="M64" s="175">
        <v>11</v>
      </c>
      <c r="N64" s="6"/>
      <c r="O64" s="16"/>
      <c r="P64" s="175"/>
      <c r="Q64" s="16"/>
      <c r="R64" s="175"/>
      <c r="S64" s="283"/>
      <c r="T64" s="228"/>
    </row>
    <row r="65" spans="1:20" ht="52.5" hidden="1" customHeight="1" thickBot="1">
      <c r="A65" s="321"/>
      <c r="B65" s="54"/>
      <c r="C65" s="60"/>
      <c r="D65" s="55"/>
      <c r="E65" s="56"/>
      <c r="F65" s="322"/>
      <c r="G65" s="323"/>
      <c r="H65" s="57"/>
      <c r="I65" s="57"/>
      <c r="J65" s="54"/>
      <c r="K65" s="57"/>
      <c r="L65" s="54"/>
      <c r="M65" s="57"/>
      <c r="N65" s="57"/>
      <c r="O65" s="54"/>
      <c r="P65" s="57"/>
      <c r="Q65" s="54"/>
      <c r="R65" s="316">
        <f>+N65+P65</f>
        <v>0</v>
      </c>
      <c r="S65" s="659" t="s">
        <v>189</v>
      </c>
      <c r="T65" s="660"/>
    </row>
    <row r="66" spans="1:20" ht="52.5" hidden="1" customHeight="1" thickBot="1">
      <c r="A66" s="26"/>
      <c r="B66" s="5"/>
      <c r="C66" s="64"/>
      <c r="D66" s="692"/>
      <c r="E66" s="693"/>
      <c r="F66" s="693"/>
      <c r="G66" s="694"/>
      <c r="H66" s="6"/>
      <c r="I66" s="6"/>
      <c r="J66" s="5"/>
      <c r="K66" s="6"/>
      <c r="L66" s="5"/>
      <c r="M66" s="6"/>
      <c r="N66" s="6"/>
      <c r="O66" s="5"/>
      <c r="P66" s="6"/>
      <c r="Q66" s="5"/>
      <c r="R66" s="50"/>
      <c r="S66" s="164"/>
      <c r="T66" s="165"/>
    </row>
    <row r="67" spans="1:20" ht="52.5" hidden="1" customHeight="1" thickBot="1">
      <c r="A67" s="329"/>
      <c r="B67" s="5"/>
      <c r="C67" s="64"/>
      <c r="D67" s="15"/>
      <c r="E67" s="16"/>
      <c r="F67" s="695"/>
      <c r="G67" s="696"/>
      <c r="H67" s="6"/>
      <c r="I67" s="6"/>
      <c r="J67" s="5"/>
      <c r="K67" s="6"/>
      <c r="L67" s="5"/>
      <c r="M67" s="6"/>
      <c r="N67" s="6"/>
      <c r="O67" s="5"/>
      <c r="P67" s="6"/>
      <c r="Q67" s="5"/>
      <c r="R67" s="50"/>
      <c r="S67" s="285"/>
      <c r="T67" s="284"/>
    </row>
    <row r="68" spans="1:20" ht="52.5" hidden="1" customHeight="1">
      <c r="A68" s="331"/>
      <c r="B68" s="328"/>
      <c r="C68" s="306"/>
      <c r="D68" s="116"/>
      <c r="E68" s="117"/>
      <c r="F68" s="169"/>
      <c r="G68" s="170"/>
      <c r="H68" s="297"/>
      <c r="I68" s="297"/>
      <c r="J68" s="298"/>
      <c r="K68" s="297"/>
      <c r="L68" s="298"/>
      <c r="M68" s="297"/>
      <c r="N68" s="297"/>
      <c r="O68" s="298"/>
      <c r="P68" s="297"/>
      <c r="Q68" s="298"/>
      <c r="R68" s="401"/>
      <c r="S68" s="523"/>
      <c r="T68" s="524"/>
    </row>
    <row r="69" spans="1:20" ht="52.5" hidden="1" customHeight="1">
      <c r="A69" s="290"/>
      <c r="B69" s="16"/>
      <c r="C69" s="159"/>
      <c r="D69" s="525"/>
      <c r="E69" s="526"/>
      <c r="F69" s="526"/>
      <c r="G69" s="526"/>
      <c r="H69" s="13"/>
      <c r="I69" s="13"/>
      <c r="J69" s="301"/>
      <c r="K69" s="13"/>
      <c r="L69" s="301"/>
      <c r="M69" s="13"/>
      <c r="N69" s="13"/>
      <c r="O69" s="301"/>
      <c r="P69" s="13"/>
      <c r="Q69" s="301"/>
      <c r="R69" s="299"/>
      <c r="S69" s="285"/>
      <c r="T69" s="228"/>
    </row>
    <row r="70" spans="1:20" ht="52.5" hidden="1" customHeight="1">
      <c r="A70" s="290"/>
      <c r="B70" s="163"/>
      <c r="C70" s="119"/>
      <c r="D70" s="239"/>
      <c r="E70" s="244"/>
      <c r="F70" s="528"/>
      <c r="G70" s="718"/>
      <c r="H70" s="6"/>
      <c r="I70" s="6"/>
      <c r="J70" s="16"/>
      <c r="K70" s="6"/>
      <c r="L70" s="16"/>
      <c r="M70" s="6"/>
      <c r="N70" s="6"/>
      <c r="O70" s="16"/>
      <c r="P70" s="6"/>
      <c r="Q70" s="16"/>
      <c r="R70" s="303"/>
      <c r="S70" s="294"/>
      <c r="T70" s="295"/>
    </row>
    <row r="71" spans="1:20" ht="172.5" hidden="1" customHeight="1" thickBot="1">
      <c r="A71" s="321"/>
      <c r="B71" s="54"/>
      <c r="C71" s="60"/>
      <c r="D71" s="55"/>
      <c r="E71" s="56"/>
      <c r="F71" s="322"/>
      <c r="G71" s="323"/>
      <c r="H71" s="57"/>
      <c r="I71" s="57"/>
      <c r="J71" s="54"/>
      <c r="K71" s="57"/>
      <c r="L71" s="54"/>
      <c r="M71" s="57"/>
      <c r="N71" s="57"/>
      <c r="O71" s="54"/>
      <c r="P71" s="57"/>
      <c r="Q71" s="54"/>
      <c r="R71" s="316"/>
      <c r="S71" s="659"/>
      <c r="T71" s="660"/>
    </row>
    <row r="72" spans="1:20" ht="96" hidden="1" customHeight="1" thickBot="1">
      <c r="A72" s="26"/>
      <c r="B72" s="5"/>
      <c r="C72" s="64"/>
      <c r="D72" s="680"/>
      <c r="E72" s="681"/>
      <c r="F72" s="681"/>
      <c r="G72" s="682"/>
      <c r="H72" s="6"/>
      <c r="I72" s="6"/>
      <c r="J72" s="5"/>
      <c r="K72" s="6"/>
      <c r="L72" s="5"/>
      <c r="M72" s="6"/>
      <c r="N72" s="6"/>
      <c r="O72" s="5"/>
      <c r="P72" s="6"/>
      <c r="Q72" s="5"/>
      <c r="R72" s="50"/>
      <c r="S72" s="256"/>
      <c r="T72" s="257"/>
    </row>
    <row r="73" spans="1:20" ht="52.5" hidden="1" customHeight="1" thickBot="1">
      <c r="A73" s="26"/>
      <c r="B73" s="5"/>
      <c r="C73" s="64"/>
      <c r="D73" s="171"/>
      <c r="E73" s="172"/>
      <c r="F73" s="721"/>
      <c r="G73" s="722"/>
      <c r="H73" s="6"/>
      <c r="I73" s="6"/>
      <c r="J73" s="5"/>
      <c r="K73" s="6"/>
      <c r="L73" s="5"/>
      <c r="M73" s="6"/>
      <c r="N73" s="6"/>
      <c r="O73" s="5"/>
      <c r="P73" s="6"/>
      <c r="Q73" s="5"/>
      <c r="R73" s="50"/>
      <c r="S73" s="285"/>
      <c r="T73" s="284"/>
    </row>
    <row r="74" spans="1:20" ht="168" hidden="1" customHeight="1">
      <c r="A74" s="305"/>
      <c r="B74" s="54"/>
      <c r="C74" s="273"/>
      <c r="D74" s="55"/>
      <c r="E74" s="56"/>
      <c r="F74" s="169"/>
      <c r="G74" s="170"/>
      <c r="H74" s="57"/>
      <c r="I74" s="57"/>
      <c r="J74" s="54"/>
      <c r="K74" s="57"/>
      <c r="L74" s="54"/>
      <c r="M74" s="57"/>
      <c r="N74" s="57"/>
      <c r="O74" s="54"/>
      <c r="P74" s="57"/>
      <c r="Q74" s="54"/>
      <c r="R74" s="114"/>
      <c r="S74" s="544"/>
      <c r="T74" s="645"/>
    </row>
    <row r="75" spans="1:20" ht="73.5" hidden="1" customHeight="1">
      <c r="A75" s="291"/>
      <c r="B75" s="16"/>
      <c r="C75" s="138"/>
      <c r="D75" s="572"/>
      <c r="E75" s="573"/>
      <c r="F75" s="573"/>
      <c r="G75" s="574"/>
      <c r="H75" s="14"/>
      <c r="I75" s="14"/>
      <c r="J75" s="3"/>
      <c r="K75" s="137"/>
      <c r="L75" s="3"/>
      <c r="M75" s="137"/>
      <c r="N75" s="14"/>
      <c r="O75" s="3"/>
      <c r="P75" s="137"/>
      <c r="Q75" s="3"/>
      <c r="R75" s="137"/>
      <c r="S75" s="283"/>
      <c r="T75" s="228"/>
    </row>
    <row r="76" spans="1:20" ht="52.5" hidden="1" customHeight="1">
      <c r="A76" s="332"/>
      <c r="B76" s="16"/>
      <c r="C76" s="327"/>
      <c r="D76" s="239"/>
      <c r="E76" s="244"/>
      <c r="F76" s="528"/>
      <c r="G76" s="529"/>
      <c r="H76" s="6"/>
      <c r="I76" s="6"/>
      <c r="J76" s="16"/>
      <c r="K76" s="175"/>
      <c r="L76" s="16"/>
      <c r="M76" s="175"/>
      <c r="N76" s="6"/>
      <c r="O76" s="16"/>
      <c r="P76" s="175"/>
      <c r="Q76" s="16"/>
      <c r="R76" s="175"/>
      <c r="S76" s="304"/>
      <c r="T76" s="295"/>
    </row>
    <row r="77" spans="1:20" ht="64.5" customHeight="1">
      <c r="A77" s="402" t="s">
        <v>32</v>
      </c>
      <c r="B77" s="398"/>
      <c r="C77" s="403" t="s">
        <v>3</v>
      </c>
      <c r="D77" s="404"/>
      <c r="E77" s="405"/>
      <c r="F77" s="405"/>
      <c r="G77" s="406"/>
      <c r="H77" s="224"/>
      <c r="I77" s="407"/>
      <c r="J77" s="408"/>
      <c r="K77" s="224"/>
      <c r="L77" s="408"/>
      <c r="M77" s="224"/>
      <c r="N77" s="449">
        <f>+N81+N84+N87</f>
        <v>3180000</v>
      </c>
      <c r="O77" s="449" t="e">
        <f>+#REF!+O81+#REF!</f>
        <v>#REF!</v>
      </c>
      <c r="P77" s="449">
        <f>+P81+P84+P87</f>
        <v>0</v>
      </c>
      <c r="Q77" s="449" t="e">
        <f>+#REF!+Q81+#REF!</f>
        <v>#REF!</v>
      </c>
      <c r="R77" s="449">
        <f>+N77+P77</f>
        <v>3180000</v>
      </c>
      <c r="S77" s="689" t="s">
        <v>189</v>
      </c>
      <c r="T77" s="690"/>
    </row>
    <row r="78" spans="1:20" ht="63" customHeight="1">
      <c r="A78" s="21"/>
      <c r="B78" s="1"/>
      <c r="C78" s="65"/>
      <c r="D78" s="577" t="s">
        <v>80</v>
      </c>
      <c r="E78" s="684"/>
      <c r="F78" s="684"/>
      <c r="G78" s="685"/>
      <c r="H78" s="226"/>
      <c r="I78" s="300"/>
      <c r="J78" s="333"/>
      <c r="K78" s="226"/>
      <c r="L78" s="231"/>
      <c r="M78" s="226"/>
      <c r="N78" s="13"/>
      <c r="O78" s="1"/>
      <c r="P78" s="13"/>
      <c r="Q78" s="1"/>
      <c r="R78" s="52"/>
      <c r="S78" s="602"/>
      <c r="T78" s="665"/>
    </row>
    <row r="79" spans="1:20" ht="63" customHeight="1">
      <c r="A79" s="19"/>
      <c r="B79" s="2"/>
      <c r="C79" s="63"/>
      <c r="D79" s="267"/>
      <c r="E79" s="268"/>
      <c r="F79" s="528" t="s">
        <v>33</v>
      </c>
      <c r="G79" s="529"/>
      <c r="H79" s="269" t="s">
        <v>272</v>
      </c>
      <c r="I79" s="334" t="s">
        <v>286</v>
      </c>
      <c r="J79" s="270" t="s">
        <v>273</v>
      </c>
      <c r="K79" s="274" t="s">
        <v>287</v>
      </c>
      <c r="L79" s="274" t="s">
        <v>288</v>
      </c>
      <c r="M79" s="274" t="s">
        <v>288</v>
      </c>
      <c r="N79" s="14"/>
      <c r="O79" s="2"/>
      <c r="P79" s="14"/>
      <c r="Q79" s="2"/>
      <c r="R79" s="49"/>
      <c r="S79" s="602"/>
      <c r="T79" s="665"/>
    </row>
    <row r="80" spans="1:20" ht="90.75" hidden="1" customHeight="1" thickBot="1">
      <c r="A80" s="20"/>
      <c r="B80" s="5"/>
      <c r="C80" s="64"/>
      <c r="D80" s="239"/>
      <c r="E80" s="244"/>
      <c r="F80" s="528"/>
      <c r="G80" s="529"/>
      <c r="H80" s="269"/>
      <c r="I80" s="269"/>
      <c r="J80" s="269"/>
      <c r="K80" s="269"/>
      <c r="L80" s="243"/>
      <c r="M80" s="269"/>
      <c r="N80" s="6"/>
      <c r="O80" s="5"/>
      <c r="P80" s="6"/>
      <c r="Q80" s="5"/>
      <c r="R80" s="50"/>
      <c r="S80" s="602"/>
      <c r="T80" s="665"/>
    </row>
    <row r="81" spans="1:20" ht="63" customHeight="1">
      <c r="A81" s="110" t="s">
        <v>93</v>
      </c>
      <c r="B81" s="77"/>
      <c r="C81" s="115" t="s">
        <v>1</v>
      </c>
      <c r="D81" s="116"/>
      <c r="E81" s="117"/>
      <c r="F81" s="117"/>
      <c r="G81" s="118"/>
      <c r="H81" s="78"/>
      <c r="I81" s="78"/>
      <c r="J81" s="77"/>
      <c r="K81" s="78"/>
      <c r="L81" s="77"/>
      <c r="M81" s="78"/>
      <c r="N81" s="78">
        <v>3000000</v>
      </c>
      <c r="O81" s="77"/>
      <c r="P81" s="78"/>
      <c r="Q81" s="77"/>
      <c r="R81" s="114">
        <f>+N81+P81</f>
        <v>3000000</v>
      </c>
      <c r="S81" s="523" t="s">
        <v>141</v>
      </c>
      <c r="T81" s="524"/>
    </row>
    <row r="82" spans="1:20" ht="49.5" customHeight="1">
      <c r="A82" s="21"/>
      <c r="B82" s="1"/>
      <c r="C82" s="65"/>
      <c r="D82" s="532" t="s">
        <v>125</v>
      </c>
      <c r="E82" s="533"/>
      <c r="F82" s="533"/>
      <c r="G82" s="534"/>
      <c r="H82" s="13"/>
      <c r="I82" s="13"/>
      <c r="J82" s="1"/>
      <c r="K82" s="13"/>
      <c r="L82" s="1"/>
      <c r="M82" s="13"/>
      <c r="N82" s="13"/>
      <c r="O82" s="1"/>
      <c r="P82" s="13"/>
      <c r="Q82" s="1"/>
      <c r="R82" s="52"/>
      <c r="S82" s="602"/>
      <c r="T82" s="665"/>
    </row>
    <row r="83" spans="1:20" s="88" customFormat="1" ht="45" customHeight="1">
      <c r="A83" s="46"/>
      <c r="B83" s="36"/>
      <c r="C83" s="68"/>
      <c r="D83" s="44"/>
      <c r="E83" s="45"/>
      <c r="F83" s="586" t="s">
        <v>126</v>
      </c>
      <c r="G83" s="587"/>
      <c r="H83" s="269">
        <v>15</v>
      </c>
      <c r="I83" s="269">
        <v>10</v>
      </c>
      <c r="J83" s="269" t="s">
        <v>34</v>
      </c>
      <c r="K83" s="270">
        <v>10</v>
      </c>
      <c r="L83" s="243"/>
      <c r="M83" s="270">
        <v>10</v>
      </c>
      <c r="N83" s="24"/>
      <c r="O83" s="36"/>
      <c r="P83" s="24"/>
      <c r="Q83" s="36"/>
      <c r="R83" s="53"/>
      <c r="S83" s="602"/>
      <c r="T83" s="665"/>
    </row>
    <row r="84" spans="1:20" s="88" customFormat="1" ht="112.5" customHeight="1">
      <c r="A84" s="110" t="s">
        <v>183</v>
      </c>
      <c r="B84" s="77"/>
      <c r="C84" s="115" t="s">
        <v>14</v>
      </c>
      <c r="D84" s="116"/>
      <c r="E84" s="117"/>
      <c r="F84" s="117"/>
      <c r="G84" s="118"/>
      <c r="H84" s="78"/>
      <c r="I84" s="78"/>
      <c r="J84" s="77"/>
      <c r="K84" s="78"/>
      <c r="L84" s="77"/>
      <c r="M84" s="78"/>
      <c r="N84" s="78">
        <v>180000</v>
      </c>
      <c r="O84" s="77"/>
      <c r="P84" s="78"/>
      <c r="Q84" s="77"/>
      <c r="R84" s="114">
        <f>+N84+P84</f>
        <v>180000</v>
      </c>
      <c r="S84" s="523" t="s">
        <v>141</v>
      </c>
      <c r="T84" s="524"/>
    </row>
    <row r="85" spans="1:20" s="88" customFormat="1" ht="79.5" customHeight="1">
      <c r="A85" s="21"/>
      <c r="B85" s="1"/>
      <c r="C85" s="65"/>
      <c r="D85" s="532" t="s">
        <v>358</v>
      </c>
      <c r="E85" s="533"/>
      <c r="F85" s="533"/>
      <c r="G85" s="534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52"/>
      <c r="S85" s="588"/>
      <c r="T85" s="589"/>
    </row>
    <row r="86" spans="1:20" s="88" customFormat="1" ht="45" customHeight="1">
      <c r="A86" s="46"/>
      <c r="B86" s="36"/>
      <c r="C86" s="68"/>
      <c r="D86" s="44"/>
      <c r="E86" s="45"/>
      <c r="F86" s="586" t="s">
        <v>359</v>
      </c>
      <c r="G86" s="587"/>
      <c r="H86" s="92">
        <v>0</v>
      </c>
      <c r="I86" s="92">
        <v>5</v>
      </c>
      <c r="J86" s="92" t="s">
        <v>34</v>
      </c>
      <c r="K86" s="93">
        <v>0</v>
      </c>
      <c r="L86" s="36"/>
      <c r="M86" s="93">
        <v>0</v>
      </c>
      <c r="N86" s="24"/>
      <c r="O86" s="36"/>
      <c r="P86" s="24"/>
      <c r="Q86" s="36"/>
      <c r="R86" s="53"/>
      <c r="S86" s="590"/>
      <c r="T86" s="591"/>
    </row>
    <row r="87" spans="1:20" s="88" customFormat="1" ht="90.75" hidden="1" customHeight="1" thickBot="1">
      <c r="A87" s="110"/>
      <c r="B87" s="27"/>
      <c r="C87" s="37"/>
      <c r="D87" s="28"/>
      <c r="E87" s="29"/>
      <c r="F87" s="29"/>
      <c r="G87" s="30"/>
      <c r="H87" s="32"/>
      <c r="I87" s="32"/>
      <c r="J87" s="27"/>
      <c r="K87" s="32"/>
      <c r="L87" s="27"/>
      <c r="M87" s="32"/>
      <c r="N87" s="32"/>
      <c r="O87" s="27"/>
      <c r="P87" s="32"/>
      <c r="Q87" s="27"/>
      <c r="R87" s="51">
        <f>SUM(N87:Q87)</f>
        <v>0</v>
      </c>
      <c r="S87" s="701"/>
      <c r="T87" s="702"/>
    </row>
    <row r="88" spans="1:20" s="88" customFormat="1" ht="50.25" hidden="1" customHeight="1">
      <c r="A88" s="99"/>
      <c r="B88" s="43"/>
      <c r="C88" s="100"/>
      <c r="D88" s="714"/>
      <c r="E88" s="715"/>
      <c r="F88" s="715"/>
      <c r="G88" s="716"/>
      <c r="H88" s="42"/>
      <c r="I88" s="42"/>
      <c r="J88" s="43"/>
      <c r="K88" s="42"/>
      <c r="L88" s="43"/>
      <c r="M88" s="42"/>
      <c r="N88" s="42"/>
      <c r="O88" s="43"/>
      <c r="P88" s="42"/>
      <c r="Q88" s="43"/>
      <c r="R88" s="101"/>
      <c r="S88" s="666"/>
      <c r="T88" s="667"/>
    </row>
    <row r="89" spans="1:20" s="88" customFormat="1" ht="90.75" hidden="1" customHeight="1" thickBot="1">
      <c r="A89" s="46"/>
      <c r="B89" s="36"/>
      <c r="C89" s="68"/>
      <c r="D89" s="44"/>
      <c r="E89" s="45"/>
      <c r="F89" s="586"/>
      <c r="G89" s="688"/>
      <c r="H89" s="24"/>
      <c r="I89" s="136"/>
      <c r="J89" s="36"/>
      <c r="K89" s="130"/>
      <c r="L89" s="36"/>
      <c r="M89" s="24"/>
      <c r="N89" s="24"/>
      <c r="O89" s="36"/>
      <c r="P89" s="24"/>
      <c r="Q89" s="76"/>
      <c r="R89" s="83"/>
      <c r="S89" s="672"/>
      <c r="T89" s="691"/>
    </row>
    <row r="90" spans="1:20" ht="59.25" customHeight="1">
      <c r="A90" s="38" t="s">
        <v>35</v>
      </c>
      <c r="B90" s="7"/>
      <c r="C90" s="67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502">
        <f>+N93+N96</f>
        <v>30525000</v>
      </c>
      <c r="O90" s="11">
        <f>+O93+O96</f>
        <v>0</v>
      </c>
      <c r="P90" s="103">
        <f>+P93+P96</f>
        <v>0</v>
      </c>
      <c r="Q90" s="103">
        <f>+Q93+Q96</f>
        <v>0</v>
      </c>
      <c r="R90" s="502">
        <f>+R93+R96</f>
        <v>30525000</v>
      </c>
      <c r="S90" s="530" t="s">
        <v>230</v>
      </c>
      <c r="T90" s="531"/>
    </row>
    <row r="91" spans="1:20" ht="51" customHeight="1">
      <c r="A91" s="21"/>
      <c r="B91" s="1"/>
      <c r="C91" s="65"/>
      <c r="D91" s="532" t="s">
        <v>237</v>
      </c>
      <c r="E91" s="533"/>
      <c r="F91" s="533"/>
      <c r="G91" s="534"/>
      <c r="H91" s="13"/>
      <c r="I91" s="13"/>
      <c r="J91" s="1"/>
      <c r="K91" s="13"/>
      <c r="L91" s="1"/>
      <c r="M91" s="13"/>
      <c r="N91" s="13"/>
      <c r="O91" s="1"/>
      <c r="P91" s="13"/>
      <c r="Q91" s="1"/>
      <c r="R91" s="52"/>
      <c r="S91" s="588"/>
      <c r="T91" s="589"/>
    </row>
    <row r="92" spans="1:20" ht="27" customHeight="1">
      <c r="A92" s="20"/>
      <c r="B92" s="5"/>
      <c r="C92" s="64"/>
      <c r="D92" s="15"/>
      <c r="E92" s="16"/>
      <c r="F92" s="539" t="s">
        <v>238</v>
      </c>
      <c r="G92" s="540"/>
      <c r="H92" s="94">
        <v>1000</v>
      </c>
      <c r="I92" s="94">
        <v>2000</v>
      </c>
      <c r="J92" s="95"/>
      <c r="K92" s="94">
        <v>3000</v>
      </c>
      <c r="L92" s="95"/>
      <c r="M92" s="94">
        <v>4000</v>
      </c>
      <c r="N92" s="6"/>
      <c r="O92" s="5"/>
      <c r="P92" s="6"/>
      <c r="Q92" s="5"/>
      <c r="R92" s="50"/>
      <c r="S92" s="590"/>
      <c r="T92" s="591"/>
    </row>
    <row r="93" spans="1:20" ht="38.25" customHeight="1">
      <c r="A93" s="26" t="s">
        <v>81</v>
      </c>
      <c r="B93" s="27"/>
      <c r="C93" s="37" t="s">
        <v>6</v>
      </c>
      <c r="D93" s="28"/>
      <c r="E93" s="29"/>
      <c r="F93" s="29"/>
      <c r="G93" s="30"/>
      <c r="H93" s="32"/>
      <c r="I93" s="32"/>
      <c r="J93" s="27"/>
      <c r="K93" s="32"/>
      <c r="L93" s="27"/>
      <c r="M93" s="32"/>
      <c r="N93" s="32">
        <v>20785000</v>
      </c>
      <c r="O93" s="27"/>
      <c r="P93" s="32"/>
      <c r="Q93" s="27"/>
      <c r="R93" s="51">
        <f>+N93+P93</f>
        <v>20785000</v>
      </c>
      <c r="S93" s="604" t="s">
        <v>230</v>
      </c>
      <c r="T93" s="605"/>
    </row>
    <row r="94" spans="1:20" ht="33" customHeight="1">
      <c r="A94" s="21"/>
      <c r="B94" s="1"/>
      <c r="C94" s="65"/>
      <c r="D94" s="532" t="s">
        <v>127</v>
      </c>
      <c r="E94" s="533"/>
      <c r="F94" s="533"/>
      <c r="G94" s="534"/>
      <c r="H94" s="13"/>
      <c r="I94" s="13"/>
      <c r="J94" s="1"/>
      <c r="K94" s="13"/>
      <c r="L94" s="1"/>
      <c r="M94" s="13"/>
      <c r="N94" s="13"/>
      <c r="O94" s="1"/>
      <c r="P94" s="13"/>
      <c r="Q94" s="1"/>
      <c r="R94" s="52"/>
      <c r="S94" s="588"/>
      <c r="T94" s="589"/>
    </row>
    <row r="95" spans="1:20" ht="80.25" customHeight="1">
      <c r="A95" s="20"/>
      <c r="B95" s="5"/>
      <c r="C95" s="64"/>
      <c r="D95" s="15"/>
      <c r="E95" s="16"/>
      <c r="F95" s="539" t="s">
        <v>166</v>
      </c>
      <c r="G95" s="540"/>
      <c r="H95" s="33">
        <v>0.95</v>
      </c>
      <c r="I95" s="33">
        <v>0.95</v>
      </c>
      <c r="J95" s="95"/>
      <c r="K95" s="33">
        <v>0.95</v>
      </c>
      <c r="L95" s="95"/>
      <c r="M95" s="33">
        <v>0.95</v>
      </c>
      <c r="N95" s="94"/>
      <c r="O95" s="5"/>
      <c r="P95" s="6"/>
      <c r="Q95" s="5"/>
      <c r="R95" s="50"/>
      <c r="S95" s="590"/>
      <c r="T95" s="591"/>
    </row>
    <row r="96" spans="1:20" ht="47.25" customHeight="1">
      <c r="A96" s="26" t="s">
        <v>36</v>
      </c>
      <c r="B96" s="27"/>
      <c r="C96" s="37" t="s">
        <v>1</v>
      </c>
      <c r="D96" s="28"/>
      <c r="E96" s="29"/>
      <c r="F96" s="29"/>
      <c r="G96" s="30"/>
      <c r="H96" s="32"/>
      <c r="I96" s="32"/>
      <c r="J96" s="27"/>
      <c r="K96" s="32"/>
      <c r="L96" s="27"/>
      <c r="M96" s="32"/>
      <c r="N96" s="32">
        <v>9740000</v>
      </c>
      <c r="O96" s="27"/>
      <c r="P96" s="32"/>
      <c r="Q96" s="27"/>
      <c r="R96" s="51">
        <f>+N96+P96</f>
        <v>9740000</v>
      </c>
      <c r="S96" s="604" t="s">
        <v>230</v>
      </c>
      <c r="T96" s="605"/>
    </row>
    <row r="97" spans="1:20" ht="52.5" customHeight="1">
      <c r="A97" s="21"/>
      <c r="B97" s="1"/>
      <c r="C97" s="65"/>
      <c r="D97" s="532" t="s">
        <v>82</v>
      </c>
      <c r="E97" s="533"/>
      <c r="F97" s="533"/>
      <c r="G97" s="534"/>
      <c r="H97" s="13"/>
      <c r="I97" s="13"/>
      <c r="J97" s="1"/>
      <c r="K97" s="13"/>
      <c r="L97" s="1"/>
      <c r="M97" s="13"/>
      <c r="N97" s="13"/>
      <c r="O97" s="1"/>
      <c r="P97" s="13"/>
      <c r="Q97" s="1"/>
      <c r="R97" s="52"/>
      <c r="S97" s="588"/>
      <c r="T97" s="589"/>
    </row>
    <row r="98" spans="1:20" ht="51.75" customHeight="1">
      <c r="A98" s="20"/>
      <c r="B98" s="5"/>
      <c r="C98" s="64"/>
      <c r="D98" s="15"/>
      <c r="E98" s="16"/>
      <c r="F98" s="539" t="s">
        <v>37</v>
      </c>
      <c r="G98" s="582"/>
      <c r="H98" s="94">
        <v>1</v>
      </c>
      <c r="I98" s="94">
        <v>5</v>
      </c>
      <c r="J98" s="95"/>
      <c r="K98" s="94">
        <v>5</v>
      </c>
      <c r="L98" s="95"/>
      <c r="M98" s="94">
        <v>3</v>
      </c>
      <c r="N98" s="6"/>
      <c r="O98" s="5"/>
      <c r="P98" s="6"/>
      <c r="Q98" s="5"/>
      <c r="R98" s="50"/>
      <c r="S98" s="590"/>
      <c r="T98" s="591"/>
    </row>
    <row r="99" spans="1:20" ht="51.75" hidden="1" customHeight="1" thickBot="1">
      <c r="A99" s="110" t="s">
        <v>239</v>
      </c>
      <c r="B99" s="54"/>
      <c r="C99" s="60" t="s">
        <v>188</v>
      </c>
      <c r="D99" s="55"/>
      <c r="E99" s="56"/>
      <c r="F99" s="169"/>
      <c r="G99" s="170"/>
      <c r="H99" s="57"/>
      <c r="I99" s="57"/>
      <c r="J99" s="54"/>
      <c r="K99" s="57"/>
      <c r="L99" s="54"/>
      <c r="M99" s="57"/>
      <c r="N99" s="57"/>
      <c r="O99" s="54"/>
      <c r="P99" s="57"/>
      <c r="Q99" s="54"/>
      <c r="R99" s="51">
        <f>+N99+P99</f>
        <v>0</v>
      </c>
      <c r="S99" s="659" t="s">
        <v>189</v>
      </c>
      <c r="T99" s="660"/>
    </row>
    <row r="100" spans="1:20" ht="51.75" hidden="1" customHeight="1" thickBot="1">
      <c r="A100" s="188"/>
      <c r="B100" s="5"/>
      <c r="C100" s="64"/>
      <c r="D100" s="680" t="s">
        <v>240</v>
      </c>
      <c r="E100" s="681"/>
      <c r="F100" s="681"/>
      <c r="G100" s="682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50"/>
      <c r="S100" s="256"/>
      <c r="T100" s="257"/>
    </row>
    <row r="101" spans="1:20" ht="51.75" hidden="1" customHeight="1" thickBot="1">
      <c r="A101" s="188"/>
      <c r="B101" s="5"/>
      <c r="C101" s="64"/>
      <c r="D101" s="171"/>
      <c r="E101" s="172"/>
      <c r="F101" s="721" t="s">
        <v>241</v>
      </c>
      <c r="G101" s="722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50"/>
      <c r="S101" s="256"/>
      <c r="T101" s="257"/>
    </row>
    <row r="102" spans="1:20" ht="66" hidden="1" customHeight="1" thickBot="1">
      <c r="A102" s="110" t="s">
        <v>242</v>
      </c>
      <c r="B102" s="54"/>
      <c r="C102" s="60" t="s">
        <v>188</v>
      </c>
      <c r="D102" s="55"/>
      <c r="E102" s="56"/>
      <c r="F102" s="169"/>
      <c r="G102" s="170"/>
      <c r="H102" s="57"/>
      <c r="I102" s="57"/>
      <c r="J102" s="54"/>
      <c r="K102" s="57"/>
      <c r="L102" s="54"/>
      <c r="M102" s="57"/>
      <c r="N102" s="57"/>
      <c r="O102" s="54"/>
      <c r="P102" s="57"/>
      <c r="Q102" s="54"/>
      <c r="R102" s="51">
        <f>+N102+P102</f>
        <v>0</v>
      </c>
      <c r="S102" s="747" t="s">
        <v>189</v>
      </c>
      <c r="T102" s="748"/>
    </row>
    <row r="103" spans="1:20" ht="51.75" hidden="1" customHeight="1" thickBot="1">
      <c r="A103" s="188"/>
      <c r="B103" s="5"/>
      <c r="C103" s="64"/>
      <c r="D103" s="680" t="s">
        <v>262</v>
      </c>
      <c r="E103" s="681"/>
      <c r="F103" s="681"/>
      <c r="G103" s="682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50"/>
      <c r="S103" s="256"/>
      <c r="T103" s="257"/>
    </row>
    <row r="104" spans="1:20" ht="51.75" hidden="1" customHeight="1" thickBot="1">
      <c r="A104" s="188"/>
      <c r="B104" s="5"/>
      <c r="C104" s="64"/>
      <c r="D104" s="171"/>
      <c r="E104" s="172"/>
      <c r="F104" s="528" t="s">
        <v>263</v>
      </c>
      <c r="G104" s="529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50"/>
      <c r="S104" s="256"/>
      <c r="T104" s="257"/>
    </row>
    <row r="105" spans="1:20" ht="51.75" hidden="1" customHeight="1" thickBot="1">
      <c r="A105" s="110" t="s">
        <v>243</v>
      </c>
      <c r="B105" s="54"/>
      <c r="C105" s="60" t="s">
        <v>188</v>
      </c>
      <c r="D105" s="55"/>
      <c r="E105" s="56"/>
      <c r="F105" s="169"/>
      <c r="G105" s="170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50"/>
      <c r="S105" s="256"/>
      <c r="T105" s="257"/>
    </row>
    <row r="106" spans="1:20" ht="51.75" hidden="1" customHeight="1" thickBot="1">
      <c r="A106" s="26"/>
      <c r="B106" s="5"/>
      <c r="C106" s="64"/>
      <c r="D106" s="680" t="s">
        <v>244</v>
      </c>
      <c r="E106" s="681"/>
      <c r="F106" s="681"/>
      <c r="G106" s="682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50"/>
      <c r="S106" s="256"/>
      <c r="T106" s="257"/>
    </row>
    <row r="107" spans="1:20" ht="51.75" hidden="1" customHeight="1" thickBot="1">
      <c r="A107" s="26"/>
      <c r="B107" s="5"/>
      <c r="C107" s="64"/>
      <c r="D107" s="171"/>
      <c r="E107" s="172"/>
      <c r="F107" s="528" t="s">
        <v>245</v>
      </c>
      <c r="G107" s="529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50"/>
      <c r="S107" s="256"/>
      <c r="T107" s="257"/>
    </row>
    <row r="108" spans="1:20" ht="51.75" hidden="1" customHeight="1" thickBot="1">
      <c r="A108" s="110" t="s">
        <v>248</v>
      </c>
      <c r="B108" s="54"/>
      <c r="C108" s="60" t="s">
        <v>188</v>
      </c>
      <c r="D108" s="55"/>
      <c r="E108" s="56"/>
      <c r="F108" s="169"/>
      <c r="G108" s="170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50"/>
      <c r="S108" s="256"/>
      <c r="T108" s="257"/>
    </row>
    <row r="109" spans="1:20" ht="51.75" hidden="1" customHeight="1" thickBot="1">
      <c r="A109" s="26"/>
      <c r="B109" s="5"/>
      <c r="C109" s="64"/>
      <c r="D109" s="680" t="s">
        <v>246</v>
      </c>
      <c r="E109" s="681"/>
      <c r="F109" s="681"/>
      <c r="G109" s="682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50"/>
      <c r="S109" s="256"/>
      <c r="T109" s="257"/>
    </row>
    <row r="110" spans="1:20" ht="51.75" hidden="1" customHeight="1" thickBot="1">
      <c r="A110" s="26"/>
      <c r="B110" s="5"/>
      <c r="C110" s="64"/>
      <c r="D110" s="171"/>
      <c r="E110" s="172"/>
      <c r="F110" s="528" t="s">
        <v>247</v>
      </c>
      <c r="G110" s="529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50"/>
      <c r="S110" s="285"/>
      <c r="T110" s="284"/>
    </row>
    <row r="111" spans="1:20" ht="50.25" customHeight="1">
      <c r="A111" s="410" t="s">
        <v>38</v>
      </c>
      <c r="B111" s="398"/>
      <c r="C111" s="411" t="s">
        <v>5</v>
      </c>
      <c r="D111" s="396"/>
      <c r="E111" s="394"/>
      <c r="F111" s="394"/>
      <c r="G111" s="397"/>
      <c r="H111" s="271"/>
      <c r="I111" s="271"/>
      <c r="J111" s="398"/>
      <c r="K111" s="271"/>
      <c r="L111" s="398"/>
      <c r="M111" s="271"/>
      <c r="N111" s="453">
        <f>+N114+N117+N120+N124</f>
        <v>7398500</v>
      </c>
      <c r="O111" s="453">
        <f>+O114+O117</f>
        <v>0</v>
      </c>
      <c r="P111" s="453">
        <f>+P114+P117+P120</f>
        <v>0</v>
      </c>
      <c r="Q111" s="453">
        <f>+Q114+Q117</f>
        <v>0</v>
      </c>
      <c r="R111" s="449">
        <f>+N111+P111</f>
        <v>7398500</v>
      </c>
      <c r="S111" s="689" t="s">
        <v>116</v>
      </c>
      <c r="T111" s="690"/>
    </row>
    <row r="112" spans="1:20" ht="45" customHeight="1">
      <c r="A112" s="21"/>
      <c r="B112" s="1"/>
      <c r="C112" s="65"/>
      <c r="D112" s="577" t="s">
        <v>94</v>
      </c>
      <c r="E112" s="684"/>
      <c r="F112" s="684"/>
      <c r="G112" s="685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52"/>
      <c r="S112" s="588"/>
      <c r="T112" s="589"/>
    </row>
    <row r="113" spans="1:20" ht="74.25" customHeight="1">
      <c r="A113" s="20"/>
      <c r="B113" s="5"/>
      <c r="C113" s="64"/>
      <c r="D113" s="239"/>
      <c r="E113" s="244"/>
      <c r="F113" s="528" t="s">
        <v>128</v>
      </c>
      <c r="G113" s="529"/>
      <c r="H113" s="90" t="s">
        <v>304</v>
      </c>
      <c r="I113" s="90" t="s">
        <v>304</v>
      </c>
      <c r="J113" s="91" t="s">
        <v>129</v>
      </c>
      <c r="K113" s="90" t="s">
        <v>305</v>
      </c>
      <c r="L113" s="90" t="s">
        <v>130</v>
      </c>
      <c r="M113" s="96" t="s">
        <v>306</v>
      </c>
      <c r="N113" s="6"/>
      <c r="O113" s="5"/>
      <c r="P113" s="6"/>
      <c r="Q113" s="5"/>
      <c r="R113" s="50"/>
      <c r="S113" s="590"/>
      <c r="T113" s="591"/>
    </row>
    <row r="114" spans="1:20" ht="76.5">
      <c r="A114" s="110" t="s">
        <v>95</v>
      </c>
      <c r="B114" s="77"/>
      <c r="C114" s="115" t="s">
        <v>6</v>
      </c>
      <c r="D114" s="116"/>
      <c r="E114" s="117"/>
      <c r="F114" s="117"/>
      <c r="G114" s="118"/>
      <c r="H114" s="78"/>
      <c r="I114" s="78"/>
      <c r="J114" s="77"/>
      <c r="K114" s="78"/>
      <c r="L114" s="77"/>
      <c r="M114" s="78"/>
      <c r="N114" s="78">
        <v>1398500</v>
      </c>
      <c r="O114" s="77"/>
      <c r="P114" s="78"/>
      <c r="Q114" s="77"/>
      <c r="R114" s="114">
        <f>+N114+P114</f>
        <v>1398500</v>
      </c>
      <c r="S114" s="523" t="s">
        <v>148</v>
      </c>
      <c r="T114" s="524"/>
    </row>
    <row r="115" spans="1:20" ht="39.75" customHeight="1">
      <c r="A115" s="21"/>
      <c r="B115" s="1"/>
      <c r="C115" s="65"/>
      <c r="D115" s="613" t="s">
        <v>57</v>
      </c>
      <c r="E115" s="614"/>
      <c r="F115" s="614"/>
      <c r="G115" s="615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52"/>
      <c r="S115" s="588"/>
      <c r="T115" s="589"/>
    </row>
    <row r="116" spans="1:20" ht="63.75" customHeight="1">
      <c r="A116" s="20"/>
      <c r="B116" s="5"/>
      <c r="C116" s="64"/>
      <c r="D116" s="15"/>
      <c r="E116" s="16"/>
      <c r="F116" s="635" t="s">
        <v>131</v>
      </c>
      <c r="G116" s="724"/>
      <c r="H116" s="90" t="s">
        <v>206</v>
      </c>
      <c r="I116" s="90" t="s">
        <v>316</v>
      </c>
      <c r="J116" s="91"/>
      <c r="K116" s="90" t="s">
        <v>205</v>
      </c>
      <c r="L116" s="91"/>
      <c r="M116" s="90" t="s">
        <v>271</v>
      </c>
      <c r="N116" s="6"/>
      <c r="O116" s="5"/>
      <c r="P116" s="6"/>
      <c r="Q116" s="5"/>
      <c r="R116" s="50"/>
      <c r="S116" s="590"/>
      <c r="T116" s="591"/>
    </row>
    <row r="117" spans="1:20" ht="75.75" customHeight="1">
      <c r="A117" s="110" t="s">
        <v>115</v>
      </c>
      <c r="B117" s="54"/>
      <c r="C117" s="111" t="s">
        <v>1</v>
      </c>
      <c r="D117" s="55"/>
      <c r="E117" s="56"/>
      <c r="F117" s="112"/>
      <c r="G117" s="113"/>
      <c r="H117" s="57"/>
      <c r="I117" s="57"/>
      <c r="J117" s="54"/>
      <c r="K117" s="57"/>
      <c r="L117" s="54"/>
      <c r="M117" s="57"/>
      <c r="N117" s="57">
        <v>6000000</v>
      </c>
      <c r="O117" s="54"/>
      <c r="P117" s="57"/>
      <c r="Q117" s="54"/>
      <c r="R117" s="114">
        <f>+N117+P117</f>
        <v>6000000</v>
      </c>
      <c r="S117" s="523" t="s">
        <v>148</v>
      </c>
      <c r="T117" s="524"/>
    </row>
    <row r="118" spans="1:20" ht="95.25" customHeight="1">
      <c r="A118" s="20"/>
      <c r="B118" s="5"/>
      <c r="C118" s="84"/>
      <c r="D118" s="627" t="s">
        <v>132</v>
      </c>
      <c r="E118" s="628"/>
      <c r="F118" s="628"/>
      <c r="G118" s="629"/>
      <c r="H118" s="90"/>
      <c r="I118" s="90" t="s">
        <v>317</v>
      </c>
      <c r="J118" s="91"/>
      <c r="K118" s="90" t="s">
        <v>318</v>
      </c>
      <c r="L118" s="91"/>
      <c r="M118" s="90" t="s">
        <v>319</v>
      </c>
      <c r="N118" s="6"/>
      <c r="O118" s="5"/>
      <c r="P118" s="6"/>
      <c r="Q118" s="5"/>
      <c r="R118" s="87"/>
      <c r="S118" s="429"/>
      <c r="T118" s="430"/>
    </row>
    <row r="119" spans="1:20" ht="157.5" customHeight="1">
      <c r="A119" s="20"/>
      <c r="B119" s="5"/>
      <c r="C119" s="84"/>
      <c r="D119" s="627" t="s">
        <v>270</v>
      </c>
      <c r="E119" s="628"/>
      <c r="F119" s="628"/>
      <c r="G119" s="629"/>
      <c r="H119" s="90"/>
      <c r="I119" s="266">
        <v>0.1</v>
      </c>
      <c r="J119" s="91"/>
      <c r="K119" s="266">
        <v>0.17</v>
      </c>
      <c r="L119" s="91"/>
      <c r="M119" s="266">
        <v>0.2</v>
      </c>
      <c r="N119" s="6"/>
      <c r="O119" s="5"/>
      <c r="P119" s="6"/>
      <c r="Q119" s="5"/>
      <c r="R119" s="87"/>
      <c r="S119" s="429"/>
      <c r="T119" s="430"/>
    </row>
    <row r="120" spans="1:20" ht="54.75" hidden="1" customHeight="1" thickBot="1">
      <c r="A120" s="26"/>
      <c r="B120" s="27"/>
      <c r="C120" s="37" t="s">
        <v>1</v>
      </c>
      <c r="D120" s="28"/>
      <c r="E120" s="29"/>
      <c r="F120" s="29"/>
      <c r="G120" s="30"/>
      <c r="H120" s="32"/>
      <c r="I120" s="32"/>
      <c r="J120" s="27"/>
      <c r="K120" s="32"/>
      <c r="L120" s="27"/>
      <c r="M120" s="32"/>
      <c r="N120" s="32"/>
      <c r="O120" s="27"/>
      <c r="P120" s="32"/>
      <c r="Q120" s="27"/>
      <c r="R120" s="51">
        <f>+N120+P120</f>
        <v>0</v>
      </c>
      <c r="S120" s="659" t="s">
        <v>167</v>
      </c>
      <c r="T120" s="660"/>
    </row>
    <row r="121" spans="1:20" ht="74.25" hidden="1" customHeight="1">
      <c r="A121" s="99"/>
      <c r="B121" s="43"/>
      <c r="C121" s="100"/>
      <c r="D121" s="630"/>
      <c r="E121" s="631"/>
      <c r="F121" s="631"/>
      <c r="G121" s="632"/>
      <c r="H121" s="258"/>
      <c r="I121" s="258"/>
      <c r="J121" s="259"/>
      <c r="K121" s="258"/>
      <c r="L121" s="43"/>
      <c r="M121" s="42"/>
      <c r="N121" s="42"/>
      <c r="O121" s="43"/>
      <c r="P121" s="42"/>
      <c r="Q121" s="43"/>
      <c r="R121" s="101"/>
      <c r="S121" s="666"/>
      <c r="T121" s="667"/>
    </row>
    <row r="122" spans="1:20" ht="52.5" hidden="1" customHeight="1" thickBot="1">
      <c r="A122" s="74"/>
      <c r="B122" s="146"/>
      <c r="C122" s="98"/>
      <c r="D122" s="261"/>
      <c r="E122" s="238"/>
      <c r="F122" s="770"/>
      <c r="G122" s="771"/>
      <c r="H122" s="262"/>
      <c r="I122" s="263"/>
      <c r="J122" s="261"/>
      <c r="K122" s="262"/>
      <c r="L122" s="45"/>
      <c r="M122" s="108"/>
      <c r="N122" s="75"/>
      <c r="O122" s="74"/>
      <c r="P122" s="149"/>
      <c r="Q122" s="150"/>
      <c r="R122" s="83"/>
      <c r="S122" s="668"/>
      <c r="T122" s="669"/>
    </row>
    <row r="123" spans="1:20" ht="52.5" hidden="1" customHeight="1" thickBot="1">
      <c r="A123" s="46"/>
      <c r="B123" s="44"/>
      <c r="C123" s="148"/>
      <c r="D123" s="238"/>
      <c r="E123" s="238"/>
      <c r="F123" s="625"/>
      <c r="G123" s="626"/>
      <c r="H123" s="264"/>
      <c r="I123" s="263"/>
      <c r="J123" s="260"/>
      <c r="K123" s="265"/>
      <c r="L123" s="36"/>
      <c r="M123" s="24"/>
      <c r="N123" s="24"/>
      <c r="O123" s="36"/>
      <c r="P123" s="24"/>
      <c r="Q123" s="76"/>
      <c r="R123" s="24"/>
      <c r="S123" s="431"/>
      <c r="T123" s="432"/>
    </row>
    <row r="124" spans="1:20" ht="52.5" hidden="1" customHeight="1">
      <c r="A124" s="110"/>
      <c r="B124" s="54"/>
      <c r="C124" s="273"/>
      <c r="D124" s="55"/>
      <c r="E124" s="56"/>
      <c r="F124" s="169"/>
      <c r="G124" s="170"/>
      <c r="H124" s="297"/>
      <c r="I124" s="297"/>
      <c r="J124" s="298"/>
      <c r="K124" s="297"/>
      <c r="L124" s="298"/>
      <c r="M124" s="297"/>
      <c r="N124" s="297"/>
      <c r="O124" s="298"/>
      <c r="P124" s="297"/>
      <c r="Q124" s="298"/>
      <c r="R124" s="401"/>
      <c r="S124" s="523"/>
      <c r="T124" s="524"/>
    </row>
    <row r="125" spans="1:20" ht="52.5" hidden="1" customHeight="1">
      <c r="A125" s="292"/>
      <c r="B125" s="5"/>
      <c r="C125" s="63"/>
      <c r="D125" s="525"/>
      <c r="E125" s="526"/>
      <c r="F125" s="526"/>
      <c r="G125" s="526"/>
      <c r="H125" s="226"/>
      <c r="I125" s="226"/>
      <c r="J125" s="301"/>
      <c r="K125" s="12"/>
      <c r="L125" s="301"/>
      <c r="M125" s="12"/>
      <c r="N125" s="13"/>
      <c r="O125" s="301"/>
      <c r="P125" s="12"/>
      <c r="Q125" s="301"/>
      <c r="R125" s="12"/>
      <c r="S125" s="302"/>
      <c r="T125" s="296"/>
    </row>
    <row r="126" spans="1:20" ht="52.5" hidden="1" customHeight="1">
      <c r="A126" s="281"/>
      <c r="B126" s="16"/>
      <c r="C126" s="133"/>
      <c r="D126" s="193"/>
      <c r="E126" s="244"/>
      <c r="F126" s="549"/>
      <c r="G126" s="547"/>
      <c r="H126" s="194"/>
      <c r="I126" s="194"/>
      <c r="J126" s="3"/>
      <c r="K126" s="137"/>
      <c r="L126" s="3"/>
      <c r="M126" s="137"/>
      <c r="N126" s="14"/>
      <c r="O126" s="3"/>
      <c r="P126" s="137"/>
      <c r="Q126" s="3"/>
      <c r="R126" s="137"/>
      <c r="S126" s="283"/>
      <c r="T126" s="228"/>
    </row>
    <row r="127" spans="1:20" ht="52.5" hidden="1" customHeight="1">
      <c r="A127" s="293"/>
      <c r="B127" s="5"/>
      <c r="C127" s="119"/>
      <c r="D127" s="244"/>
      <c r="E127" s="244"/>
      <c r="F127" s="528"/>
      <c r="G127" s="718"/>
      <c r="H127" s="245"/>
      <c r="I127" s="245"/>
      <c r="J127" s="16"/>
      <c r="K127" s="175"/>
      <c r="L127" s="16"/>
      <c r="M127" s="175"/>
      <c r="N127" s="6"/>
      <c r="O127" s="16"/>
      <c r="P127" s="175"/>
      <c r="Q127" s="16"/>
      <c r="R127" s="175"/>
      <c r="S127" s="304"/>
      <c r="T127" s="295"/>
    </row>
    <row r="128" spans="1:20" ht="39" customHeight="1">
      <c r="A128" s="410" t="s">
        <v>47</v>
      </c>
      <c r="B128" s="398"/>
      <c r="C128" s="403" t="s">
        <v>7</v>
      </c>
      <c r="D128" s="396"/>
      <c r="E128" s="394"/>
      <c r="F128" s="394"/>
      <c r="G128" s="397"/>
      <c r="H128" s="224"/>
      <c r="I128" s="224"/>
      <c r="J128" s="408"/>
      <c r="K128" s="224"/>
      <c r="L128" s="408"/>
      <c r="M128" s="224"/>
      <c r="N128" s="503">
        <f>+N131+N134+N137+N140+N143</f>
        <v>8207000</v>
      </c>
      <c r="O128" s="224" t="e">
        <f>+O131+#REF!+#REF!</f>
        <v>#REF!</v>
      </c>
      <c r="P128" s="503">
        <f>+P131+P137+P140+P143</f>
        <v>0</v>
      </c>
      <c r="Q128" s="409">
        <f t="shared" ref="Q128" si="1">+Q131</f>
        <v>0</v>
      </c>
      <c r="R128" s="449">
        <f>+N128+P128</f>
        <v>8207000</v>
      </c>
      <c r="S128" s="676" t="s">
        <v>85</v>
      </c>
      <c r="T128" s="677"/>
    </row>
    <row r="129" spans="1:20" ht="57" customHeight="1">
      <c r="A129" s="21"/>
      <c r="B129" s="1"/>
      <c r="C129" s="65"/>
      <c r="D129" s="532" t="s">
        <v>133</v>
      </c>
      <c r="E129" s="560"/>
      <c r="F129" s="560"/>
      <c r="G129" s="561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52"/>
      <c r="S129" s="588"/>
      <c r="T129" s="589"/>
    </row>
    <row r="130" spans="1:20" ht="72.75" customHeight="1">
      <c r="A130" s="19"/>
      <c r="B130" s="2"/>
      <c r="C130" s="63"/>
      <c r="D130" s="4"/>
      <c r="E130" s="3"/>
      <c r="F130" s="633" t="s">
        <v>360</v>
      </c>
      <c r="G130" s="634"/>
      <c r="H130" s="85" t="s">
        <v>307</v>
      </c>
      <c r="I130" s="85" t="s">
        <v>307</v>
      </c>
      <c r="J130" s="86"/>
      <c r="K130" s="85" t="s">
        <v>307</v>
      </c>
      <c r="L130" s="86"/>
      <c r="M130" s="85" t="s">
        <v>307</v>
      </c>
      <c r="N130" s="14"/>
      <c r="O130" s="2"/>
      <c r="P130" s="14"/>
      <c r="Q130" s="2"/>
      <c r="R130" s="49"/>
      <c r="S130" s="590"/>
      <c r="T130" s="591"/>
    </row>
    <row r="131" spans="1:20" ht="68.25" customHeight="1">
      <c r="A131" s="110" t="s">
        <v>96</v>
      </c>
      <c r="B131" s="77"/>
      <c r="C131" s="115" t="s">
        <v>6</v>
      </c>
      <c r="D131" s="116"/>
      <c r="E131" s="117"/>
      <c r="F131" s="117"/>
      <c r="G131" s="118"/>
      <c r="H131" s="78"/>
      <c r="I131" s="78"/>
      <c r="J131" s="77"/>
      <c r="K131" s="78"/>
      <c r="L131" s="77"/>
      <c r="M131" s="78"/>
      <c r="N131" s="78">
        <v>5000000</v>
      </c>
      <c r="O131" s="77"/>
      <c r="P131" s="78"/>
      <c r="Q131" s="77"/>
      <c r="R131" s="114">
        <f>+N131+P131</f>
        <v>5000000</v>
      </c>
      <c r="S131" s="544" t="s">
        <v>145</v>
      </c>
      <c r="T131" s="645"/>
    </row>
    <row r="132" spans="1:20" ht="36.75" customHeight="1">
      <c r="A132" s="21"/>
      <c r="B132" s="1"/>
      <c r="C132" s="65"/>
      <c r="D132" s="613" t="s">
        <v>58</v>
      </c>
      <c r="E132" s="614"/>
      <c r="F132" s="614"/>
      <c r="G132" s="615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52"/>
      <c r="S132" s="588"/>
      <c r="T132" s="589"/>
    </row>
    <row r="133" spans="1:20" ht="64.5" customHeight="1">
      <c r="A133" s="19"/>
      <c r="B133" s="2"/>
      <c r="C133" s="119"/>
      <c r="D133" s="4"/>
      <c r="E133" s="3"/>
      <c r="F133" s="539" t="s">
        <v>83</v>
      </c>
      <c r="G133" s="582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9"/>
      <c r="S133" s="590"/>
      <c r="T133" s="591"/>
    </row>
    <row r="134" spans="1:20" ht="64.5" customHeight="1" thickBot="1">
      <c r="A134" s="110" t="s">
        <v>415</v>
      </c>
      <c r="B134" s="77"/>
      <c r="C134" s="115" t="s">
        <v>4</v>
      </c>
      <c r="D134" s="116"/>
      <c r="E134" s="117"/>
      <c r="F134" s="117"/>
      <c r="G134" s="118"/>
      <c r="H134" s="78"/>
      <c r="I134" s="78"/>
      <c r="J134" s="77"/>
      <c r="K134" s="78"/>
      <c r="L134" s="77"/>
      <c r="M134" s="78"/>
      <c r="N134" s="78">
        <v>2500000</v>
      </c>
      <c r="O134" s="77"/>
      <c r="P134" s="78"/>
      <c r="Q134" s="77"/>
      <c r="R134" s="114">
        <f>+N134+P134</f>
        <v>2500000</v>
      </c>
      <c r="S134" s="674" t="s">
        <v>416</v>
      </c>
      <c r="T134" s="675"/>
    </row>
    <row r="135" spans="1:20" ht="64.5" customHeight="1">
      <c r="A135" s="21"/>
      <c r="B135" s="1"/>
      <c r="C135" s="65"/>
      <c r="D135" s="613" t="s">
        <v>417</v>
      </c>
      <c r="E135" s="614"/>
      <c r="F135" s="614"/>
      <c r="G135" s="615"/>
      <c r="H135" s="226"/>
      <c r="I135" s="226"/>
      <c r="J135" s="231"/>
      <c r="K135" s="226"/>
      <c r="L135" s="231"/>
      <c r="M135" s="226"/>
      <c r="N135" s="13"/>
      <c r="O135" s="1"/>
      <c r="P135" s="13"/>
      <c r="Q135" s="1"/>
      <c r="R135" s="52"/>
      <c r="S135" s="663"/>
      <c r="T135" s="664"/>
    </row>
    <row r="136" spans="1:20" ht="64.5" customHeight="1">
      <c r="A136" s="19"/>
      <c r="B136" s="2"/>
      <c r="C136" s="63"/>
      <c r="D136" s="4"/>
      <c r="E136" s="3"/>
      <c r="F136" s="594" t="s">
        <v>418</v>
      </c>
      <c r="G136" s="595"/>
      <c r="H136" s="194"/>
      <c r="I136" s="194">
        <v>2500000</v>
      </c>
      <c r="J136" s="195"/>
      <c r="K136" s="194"/>
      <c r="L136" s="195"/>
      <c r="M136" s="194"/>
      <c r="N136" s="14"/>
      <c r="O136" s="2"/>
      <c r="P136" s="14"/>
      <c r="Q136" s="2"/>
      <c r="R136" s="49"/>
      <c r="S136" s="602"/>
      <c r="T136" s="665"/>
    </row>
    <row r="137" spans="1:20" ht="64.5" customHeight="1">
      <c r="A137" s="110" t="s">
        <v>303</v>
      </c>
      <c r="B137" s="77"/>
      <c r="C137" s="115" t="s">
        <v>91</v>
      </c>
      <c r="D137" s="116"/>
      <c r="E137" s="117"/>
      <c r="F137" s="117"/>
      <c r="G137" s="118"/>
      <c r="H137" s="78"/>
      <c r="I137" s="78"/>
      <c r="J137" s="77"/>
      <c r="K137" s="78"/>
      <c r="L137" s="77"/>
      <c r="M137" s="78"/>
      <c r="N137" s="78">
        <v>370000</v>
      </c>
      <c r="O137" s="77"/>
      <c r="P137" s="78"/>
      <c r="Q137" s="77"/>
      <c r="R137" s="114">
        <f>+N137+P137</f>
        <v>370000</v>
      </c>
      <c r="S137" s="544" t="s">
        <v>85</v>
      </c>
      <c r="T137" s="645"/>
    </row>
    <row r="138" spans="1:20" ht="64.5" customHeight="1">
      <c r="A138" s="21"/>
      <c r="B138" s="1"/>
      <c r="C138" s="65"/>
      <c r="D138" s="525" t="s">
        <v>361</v>
      </c>
      <c r="E138" s="526"/>
      <c r="F138" s="526"/>
      <c r="G138" s="527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52"/>
      <c r="S138" s="588"/>
      <c r="T138" s="589"/>
    </row>
    <row r="139" spans="1:20" ht="64.5" customHeight="1">
      <c r="A139" s="19"/>
      <c r="B139" s="2"/>
      <c r="C139" s="119"/>
      <c r="D139" s="192"/>
      <c r="E139" s="193"/>
      <c r="F139" s="528" t="s">
        <v>362</v>
      </c>
      <c r="G139" s="751"/>
      <c r="H139" s="14"/>
      <c r="I139" s="14">
        <v>5</v>
      </c>
      <c r="J139" s="2"/>
      <c r="K139" s="14"/>
      <c r="L139" s="2"/>
      <c r="M139" s="14"/>
      <c r="N139" s="14"/>
      <c r="O139" s="2"/>
      <c r="P139" s="14"/>
      <c r="Q139" s="2"/>
      <c r="R139" s="49"/>
      <c r="S139" s="590"/>
      <c r="T139" s="591"/>
    </row>
    <row r="140" spans="1:20" ht="64.5" hidden="1" customHeight="1">
      <c r="A140" s="305" t="s">
        <v>407</v>
      </c>
      <c r="B140" s="298"/>
      <c r="C140" s="306" t="s">
        <v>406</v>
      </c>
      <c r="D140" s="116"/>
      <c r="E140" s="117"/>
      <c r="F140" s="169"/>
      <c r="G140" s="170"/>
      <c r="H140" s="78"/>
      <c r="I140" s="78"/>
      <c r="J140" s="77"/>
      <c r="K140" s="78"/>
      <c r="L140" s="77"/>
      <c r="M140" s="78"/>
      <c r="N140" s="78"/>
      <c r="O140" s="77"/>
      <c r="P140" s="78"/>
      <c r="Q140" s="298"/>
      <c r="R140" s="401">
        <f>+N140+P140</f>
        <v>0</v>
      </c>
      <c r="S140" s="523" t="s">
        <v>189</v>
      </c>
      <c r="T140" s="524"/>
    </row>
    <row r="141" spans="1:20" ht="64.5" hidden="1" customHeight="1">
      <c r="A141" s="519"/>
      <c r="B141" s="301"/>
      <c r="C141" s="326"/>
      <c r="D141" s="525" t="s">
        <v>408</v>
      </c>
      <c r="E141" s="526"/>
      <c r="F141" s="526"/>
      <c r="G141" s="527"/>
      <c r="H141" s="226"/>
      <c r="I141" s="226"/>
      <c r="J141" s="301"/>
      <c r="K141" s="12"/>
      <c r="L141" s="301"/>
      <c r="M141" s="12"/>
      <c r="N141" s="13"/>
      <c r="O141" s="301"/>
      <c r="P141" s="12"/>
      <c r="Q141" s="301"/>
      <c r="R141" s="12"/>
      <c r="S141" s="302"/>
      <c r="T141" s="520"/>
    </row>
    <row r="142" spans="1:20" ht="64.5" hidden="1" customHeight="1">
      <c r="A142" s="522"/>
      <c r="B142" s="16"/>
      <c r="C142" s="327"/>
      <c r="D142" s="239"/>
      <c r="E142" s="238"/>
      <c r="F142" s="528" t="s">
        <v>409</v>
      </c>
      <c r="G142" s="529"/>
      <c r="H142" s="245"/>
      <c r="I142" s="245">
        <v>873</v>
      </c>
      <c r="J142" s="16"/>
      <c r="K142" s="175"/>
      <c r="L142" s="16"/>
      <c r="M142" s="175"/>
      <c r="N142" s="6"/>
      <c r="O142" s="16"/>
      <c r="P142" s="175"/>
      <c r="Q142" s="16"/>
      <c r="R142" s="175"/>
      <c r="S142" s="304"/>
      <c r="T142" s="521"/>
    </row>
    <row r="143" spans="1:20" ht="64.5" customHeight="1">
      <c r="A143" s="305" t="s">
        <v>300</v>
      </c>
      <c r="B143" s="298"/>
      <c r="C143" s="306" t="s">
        <v>391</v>
      </c>
      <c r="D143" s="116"/>
      <c r="E143" s="117"/>
      <c r="F143" s="169"/>
      <c r="G143" s="170"/>
      <c r="H143" s="78"/>
      <c r="I143" s="78"/>
      <c r="J143" s="77"/>
      <c r="K143" s="78"/>
      <c r="L143" s="77"/>
      <c r="M143" s="78"/>
      <c r="N143" s="78">
        <v>337000</v>
      </c>
      <c r="O143" s="77"/>
      <c r="P143" s="78"/>
      <c r="Q143" s="298"/>
      <c r="R143" s="401">
        <f>+N143+P143</f>
        <v>337000</v>
      </c>
      <c r="S143" s="523" t="s">
        <v>189</v>
      </c>
      <c r="T143" s="524"/>
    </row>
    <row r="144" spans="1:20" ht="64.5" customHeight="1">
      <c r="A144" s="291"/>
      <c r="B144" s="301"/>
      <c r="C144" s="326"/>
      <c r="D144" s="525" t="s">
        <v>301</v>
      </c>
      <c r="E144" s="526"/>
      <c r="F144" s="526"/>
      <c r="G144" s="527"/>
      <c r="H144" s="226"/>
      <c r="I144" s="226"/>
      <c r="J144" s="301"/>
      <c r="K144" s="12"/>
      <c r="L144" s="301"/>
      <c r="M144" s="12"/>
      <c r="N144" s="13"/>
      <c r="O144" s="301"/>
      <c r="P144" s="12"/>
      <c r="Q144" s="301"/>
      <c r="R144" s="12"/>
      <c r="S144" s="302"/>
      <c r="T144" s="296"/>
    </row>
    <row r="145" spans="1:20" ht="64.5" customHeight="1">
      <c r="A145" s="332"/>
      <c r="B145" s="16"/>
      <c r="C145" s="327"/>
      <c r="D145" s="239"/>
      <c r="E145" s="244"/>
      <c r="F145" s="528" t="s">
        <v>302</v>
      </c>
      <c r="G145" s="529"/>
      <c r="H145" s="245"/>
      <c r="I145" s="245">
        <v>1</v>
      </c>
      <c r="J145" s="16"/>
      <c r="K145" s="175"/>
      <c r="L145" s="16"/>
      <c r="M145" s="175"/>
      <c r="N145" s="6"/>
      <c r="O145" s="16"/>
      <c r="P145" s="175"/>
      <c r="Q145" s="16"/>
      <c r="R145" s="175"/>
      <c r="S145" s="304"/>
      <c r="T145" s="295"/>
    </row>
    <row r="146" spans="1:20" ht="68.25" customHeight="1">
      <c r="A146" s="402" t="s">
        <v>48</v>
      </c>
      <c r="B146" s="408"/>
      <c r="C146" s="403" t="s">
        <v>8</v>
      </c>
      <c r="D146" s="404"/>
      <c r="E146" s="405"/>
      <c r="F146" s="405"/>
      <c r="G146" s="406"/>
      <c r="H146" s="224"/>
      <c r="I146" s="224"/>
      <c r="J146" s="408"/>
      <c r="K146" s="224"/>
      <c r="L146" s="408"/>
      <c r="M146" s="224"/>
      <c r="N146" s="449">
        <f>+N149+N152+N155+N158</f>
        <v>44849200</v>
      </c>
      <c r="O146" s="449">
        <f>+O149</f>
        <v>0</v>
      </c>
      <c r="P146" s="449">
        <f>+P149+P152+P158</f>
        <v>7552667</v>
      </c>
      <c r="Q146" s="449">
        <f t="shared" ref="Q146" si="2">+Q149+Q152</f>
        <v>0</v>
      </c>
      <c r="R146" s="449">
        <f>+R149+R152+R155+R158</f>
        <v>52401867</v>
      </c>
      <c r="S146" s="676" t="s">
        <v>116</v>
      </c>
      <c r="T146" s="677"/>
    </row>
    <row r="147" spans="1:20" ht="42.75" customHeight="1">
      <c r="A147" s="21"/>
      <c r="B147" s="1"/>
      <c r="C147" s="65"/>
      <c r="D147" s="532" t="s">
        <v>59</v>
      </c>
      <c r="E147" s="533"/>
      <c r="F147" s="533"/>
      <c r="G147" s="534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52"/>
      <c r="S147" s="588"/>
      <c r="T147" s="589"/>
    </row>
    <row r="148" spans="1:20" ht="57" customHeight="1">
      <c r="A148" s="20"/>
      <c r="B148" s="5"/>
      <c r="C148" s="64"/>
      <c r="D148" s="15"/>
      <c r="E148" s="16"/>
      <c r="F148" s="539" t="s">
        <v>60</v>
      </c>
      <c r="G148" s="540"/>
      <c r="H148" s="6">
        <v>12</v>
      </c>
      <c r="I148" s="6">
        <v>15</v>
      </c>
      <c r="J148" s="5"/>
      <c r="K148" s="6">
        <v>13</v>
      </c>
      <c r="L148" s="5"/>
      <c r="M148" s="6">
        <v>10</v>
      </c>
      <c r="N148" s="6"/>
      <c r="O148" s="5"/>
      <c r="P148" s="6"/>
      <c r="Q148" s="5"/>
      <c r="R148" s="50"/>
      <c r="S148" s="590"/>
      <c r="T148" s="591"/>
    </row>
    <row r="149" spans="1:20" ht="39" customHeight="1">
      <c r="A149" s="110" t="s">
        <v>228</v>
      </c>
      <c r="B149" s="77"/>
      <c r="C149" s="115" t="s">
        <v>1</v>
      </c>
      <c r="D149" s="116"/>
      <c r="E149" s="117"/>
      <c r="F149" s="117"/>
      <c r="G149" s="118"/>
      <c r="H149" s="78"/>
      <c r="I149" s="78"/>
      <c r="J149" s="77"/>
      <c r="K149" s="78"/>
      <c r="L149" s="77"/>
      <c r="M149" s="78"/>
      <c r="N149" s="78">
        <v>42487200</v>
      </c>
      <c r="O149" s="77"/>
      <c r="P149" s="78">
        <v>684000</v>
      </c>
      <c r="Q149" s="77"/>
      <c r="R149" s="114">
        <f>+N149+P149</f>
        <v>43171200</v>
      </c>
      <c r="S149" s="544" t="s">
        <v>116</v>
      </c>
      <c r="T149" s="645"/>
    </row>
    <row r="150" spans="1:20" ht="42" customHeight="1">
      <c r="A150" s="21"/>
      <c r="B150" s="1"/>
      <c r="C150" s="65"/>
      <c r="D150" s="532" t="s">
        <v>61</v>
      </c>
      <c r="E150" s="533"/>
      <c r="F150" s="533"/>
      <c r="G150" s="534"/>
      <c r="H150" s="13"/>
      <c r="I150" s="13"/>
      <c r="J150" s="1"/>
      <c r="K150" s="13"/>
      <c r="L150" s="1"/>
      <c r="M150" s="13"/>
      <c r="N150" s="13"/>
      <c r="O150" s="1"/>
      <c r="P150" s="13"/>
      <c r="Q150" s="1"/>
      <c r="R150" s="52"/>
      <c r="S150" s="588"/>
      <c r="T150" s="589"/>
    </row>
    <row r="151" spans="1:20" ht="40.5" customHeight="1">
      <c r="A151" s="20"/>
      <c r="B151" s="5"/>
      <c r="C151" s="64"/>
      <c r="D151" s="15"/>
      <c r="E151" s="16"/>
      <c r="F151" s="635" t="s">
        <v>62</v>
      </c>
      <c r="G151" s="636"/>
      <c r="H151" s="94">
        <v>420</v>
      </c>
      <c r="I151" s="94">
        <v>420</v>
      </c>
      <c r="J151" s="95"/>
      <c r="K151" s="94">
        <v>420</v>
      </c>
      <c r="L151" s="95"/>
      <c r="M151" s="94">
        <v>420</v>
      </c>
      <c r="N151" s="6"/>
      <c r="O151" s="5"/>
      <c r="P151" s="6"/>
      <c r="Q151" s="5"/>
      <c r="R151" s="50"/>
      <c r="S151" s="590"/>
      <c r="T151" s="591"/>
    </row>
    <row r="152" spans="1:20" ht="62.25" customHeight="1">
      <c r="A152" s="110" t="s">
        <v>320</v>
      </c>
      <c r="B152" s="78"/>
      <c r="C152" s="413" t="s">
        <v>4</v>
      </c>
      <c r="D152" s="541"/>
      <c r="E152" s="542"/>
      <c r="F152" s="542"/>
      <c r="G152" s="543"/>
      <c r="H152" s="78"/>
      <c r="I152" s="78"/>
      <c r="J152" s="78"/>
      <c r="K152" s="78"/>
      <c r="L152" s="78"/>
      <c r="M152" s="78"/>
      <c r="N152" s="78">
        <v>100000</v>
      </c>
      <c r="O152" s="78"/>
      <c r="P152" s="78"/>
      <c r="Q152" s="78"/>
      <c r="R152" s="114">
        <f>+N152+P152</f>
        <v>100000</v>
      </c>
      <c r="S152" s="544" t="s">
        <v>153</v>
      </c>
      <c r="T152" s="645"/>
    </row>
    <row r="153" spans="1:20" ht="39" customHeight="1">
      <c r="A153" s="230"/>
      <c r="B153" s="225"/>
      <c r="C153" s="310"/>
      <c r="D153" s="618" t="s">
        <v>151</v>
      </c>
      <c r="E153" s="619"/>
      <c r="F153" s="619"/>
      <c r="G153" s="620"/>
      <c r="H153" s="162"/>
      <c r="I153" s="162"/>
      <c r="J153" s="157"/>
      <c r="K153" s="335"/>
      <c r="L153" s="157"/>
      <c r="M153" s="335"/>
      <c r="N153" s="226"/>
      <c r="O153" s="227"/>
      <c r="P153" s="337"/>
      <c r="Q153" s="227"/>
      <c r="R153" s="227"/>
      <c r="S153" s="313"/>
      <c r="T153" s="311"/>
    </row>
    <row r="154" spans="1:20" ht="39" customHeight="1">
      <c r="A154" s="230"/>
      <c r="B154" s="225"/>
      <c r="C154" s="309"/>
      <c r="D154" s="4"/>
      <c r="E154" s="3"/>
      <c r="F154" s="686" t="s">
        <v>152</v>
      </c>
      <c r="G154" s="687"/>
      <c r="H154" s="144">
        <v>100000</v>
      </c>
      <c r="I154" s="144"/>
      <c r="J154" s="158"/>
      <c r="K154" s="336"/>
      <c r="L154" s="158"/>
      <c r="M154" s="336"/>
      <c r="N154" s="245"/>
      <c r="O154" s="227"/>
      <c r="P154" s="338"/>
      <c r="Q154" s="227"/>
      <c r="R154" s="227"/>
      <c r="S154" s="314"/>
      <c r="T154" s="312"/>
    </row>
    <row r="155" spans="1:20" ht="39" customHeight="1">
      <c r="A155" s="412" t="s">
        <v>204</v>
      </c>
      <c r="B155" s="78"/>
      <c r="C155" s="61" t="s">
        <v>91</v>
      </c>
      <c r="D155" s="541"/>
      <c r="E155" s="542"/>
      <c r="F155" s="542"/>
      <c r="G155" s="543"/>
      <c r="H155" s="350"/>
      <c r="I155" s="350"/>
      <c r="J155" s="350"/>
      <c r="K155" s="350"/>
      <c r="L155" s="350"/>
      <c r="M155" s="350"/>
      <c r="N155" s="350">
        <v>1282000</v>
      </c>
      <c r="O155" s="350"/>
      <c r="P155" s="350"/>
      <c r="Q155" s="350"/>
      <c r="R155" s="401">
        <f>+N155+P155</f>
        <v>1282000</v>
      </c>
      <c r="S155" s="768" t="s">
        <v>420</v>
      </c>
      <c r="T155" s="769"/>
    </row>
    <row r="156" spans="1:20" ht="51" customHeight="1">
      <c r="A156" s="161"/>
      <c r="B156" s="16"/>
      <c r="C156" s="159"/>
      <c r="D156" s="532" t="s">
        <v>200</v>
      </c>
      <c r="E156" s="533"/>
      <c r="F156" s="533"/>
      <c r="G156" s="534"/>
      <c r="H156" s="162"/>
      <c r="I156" s="162"/>
      <c r="J156" s="315"/>
      <c r="K156" s="335"/>
      <c r="L156" s="315"/>
      <c r="M156" s="335"/>
      <c r="N156" s="13"/>
      <c r="O156" s="301"/>
      <c r="P156" s="12"/>
      <c r="Q156" s="301"/>
      <c r="R156" s="12"/>
      <c r="S156" s="302"/>
      <c r="T156" s="296"/>
    </row>
    <row r="157" spans="1:20" ht="82.5" customHeight="1">
      <c r="A157" s="161"/>
      <c r="B157" s="3"/>
      <c r="C157" s="133"/>
      <c r="D157" s="4"/>
      <c r="E157" s="3"/>
      <c r="F157" s="686" t="s">
        <v>201</v>
      </c>
      <c r="G157" s="687"/>
      <c r="H157" s="433"/>
      <c r="I157" s="434" t="s">
        <v>202</v>
      </c>
      <c r="J157" s="158"/>
      <c r="K157" s="435"/>
      <c r="L157" s="158"/>
      <c r="M157" s="435"/>
      <c r="N157" s="14"/>
      <c r="O157" s="3"/>
      <c r="P157" s="137"/>
      <c r="Q157" s="3"/>
      <c r="R157" s="137"/>
      <c r="S157" s="141"/>
      <c r="T157" s="228"/>
    </row>
    <row r="158" spans="1:20" ht="82.5" customHeight="1">
      <c r="A158" s="507" t="s">
        <v>397</v>
      </c>
      <c r="B158" s="78"/>
      <c r="C158" s="413" t="s">
        <v>398</v>
      </c>
      <c r="D158" s="541"/>
      <c r="E158" s="542"/>
      <c r="F158" s="542"/>
      <c r="G158" s="543"/>
      <c r="H158" s="78"/>
      <c r="I158" s="78"/>
      <c r="J158" s="78"/>
      <c r="K158" s="78"/>
      <c r="L158" s="78"/>
      <c r="M158" s="78"/>
      <c r="N158" s="78">
        <v>980000</v>
      </c>
      <c r="O158" s="78"/>
      <c r="P158" s="78">
        <v>6868667</v>
      </c>
      <c r="Q158" s="78"/>
      <c r="R158" s="114">
        <f>+N158+P158</f>
        <v>7848667</v>
      </c>
      <c r="S158" s="544" t="s">
        <v>180</v>
      </c>
      <c r="T158" s="545"/>
    </row>
    <row r="159" spans="1:20" ht="82.5" customHeight="1">
      <c r="A159" s="508"/>
      <c r="B159" s="225"/>
      <c r="C159" s="310"/>
      <c r="D159" s="546" t="s">
        <v>399</v>
      </c>
      <c r="E159" s="547"/>
      <c r="F159" s="547"/>
      <c r="G159" s="548"/>
      <c r="H159" s="162"/>
      <c r="I159" s="162"/>
      <c r="J159" s="157"/>
      <c r="K159" s="335"/>
      <c r="L159" s="157"/>
      <c r="M159" s="335"/>
      <c r="N159" s="226"/>
      <c r="O159" s="227"/>
      <c r="P159" s="337"/>
      <c r="Q159" s="227"/>
      <c r="R159" s="227"/>
      <c r="S159" s="313"/>
      <c r="T159" s="509"/>
    </row>
    <row r="160" spans="1:20" ht="82.5" customHeight="1">
      <c r="A160" s="508"/>
      <c r="B160" s="225"/>
      <c r="C160" s="309"/>
      <c r="D160" s="192"/>
      <c r="E160" s="193"/>
      <c r="F160" s="549" t="s">
        <v>400</v>
      </c>
      <c r="G160" s="548"/>
      <c r="H160" s="144"/>
      <c r="I160" s="144">
        <v>1</v>
      </c>
      <c r="J160" s="158"/>
      <c r="K160" s="336"/>
      <c r="L160" s="158"/>
      <c r="M160" s="336"/>
      <c r="N160" s="245"/>
      <c r="O160" s="227"/>
      <c r="P160" s="338"/>
      <c r="Q160" s="227"/>
      <c r="R160" s="227"/>
      <c r="S160" s="314"/>
      <c r="T160" s="510"/>
    </row>
    <row r="161" spans="1:20" ht="78" customHeight="1">
      <c r="A161" s="436" t="s">
        <v>49</v>
      </c>
      <c r="B161" s="7"/>
      <c r="C161" s="67" t="s">
        <v>9</v>
      </c>
      <c r="D161" s="8"/>
      <c r="E161" s="9"/>
      <c r="F161" s="9"/>
      <c r="G161" s="10"/>
      <c r="H161" s="11"/>
      <c r="I161" s="11"/>
      <c r="J161" s="7"/>
      <c r="K161" s="11"/>
      <c r="L161" s="7"/>
      <c r="M161" s="11"/>
      <c r="N161" s="450">
        <f>+N164+N167</f>
        <v>63476000</v>
      </c>
      <c r="O161" s="450">
        <f>+O164</f>
        <v>0</v>
      </c>
      <c r="P161" s="450">
        <f>+P164+P167</f>
        <v>12660060</v>
      </c>
      <c r="Q161" s="450">
        <f>+Q164</f>
        <v>0</v>
      </c>
      <c r="R161" s="451">
        <f>+R164+R167</f>
        <v>76136060</v>
      </c>
      <c r="S161" s="611" t="s">
        <v>231</v>
      </c>
      <c r="T161" s="612"/>
    </row>
    <row r="162" spans="1:20" ht="69" customHeight="1">
      <c r="A162" s="21"/>
      <c r="B162" s="1"/>
      <c r="C162" s="65"/>
      <c r="D162" s="532" t="s">
        <v>375</v>
      </c>
      <c r="E162" s="533"/>
      <c r="F162" s="533"/>
      <c r="G162" s="533"/>
      <c r="H162" s="49"/>
      <c r="I162" s="49"/>
      <c r="J162" s="3"/>
      <c r="K162" s="14"/>
      <c r="L162" s="3"/>
      <c r="M162" s="137"/>
      <c r="N162" s="137"/>
      <c r="O162" s="2"/>
      <c r="P162" s="14"/>
      <c r="Q162" s="2"/>
      <c r="R162" s="49"/>
      <c r="S162" s="588"/>
      <c r="T162" s="589"/>
    </row>
    <row r="163" spans="1:20" ht="69" customHeight="1">
      <c r="A163" s="20"/>
      <c r="B163" s="5"/>
      <c r="C163" s="64"/>
      <c r="D163" s="15"/>
      <c r="E163" s="16"/>
      <c r="F163" s="539" t="s">
        <v>376</v>
      </c>
      <c r="G163" s="683"/>
      <c r="H163" s="495" t="s">
        <v>198</v>
      </c>
      <c r="I163" s="495" t="s">
        <v>198</v>
      </c>
      <c r="J163" s="352" t="s">
        <v>249</v>
      </c>
      <c r="K163" s="495" t="s">
        <v>198</v>
      </c>
      <c r="L163" s="244"/>
      <c r="M163" s="495" t="s">
        <v>198</v>
      </c>
      <c r="N163" s="175"/>
      <c r="O163" s="5"/>
      <c r="P163" s="6"/>
      <c r="Q163" s="5"/>
      <c r="R163" s="50"/>
      <c r="S163" s="590"/>
      <c r="T163" s="591"/>
    </row>
    <row r="164" spans="1:20" ht="50.25" customHeight="1">
      <c r="A164" s="26" t="s">
        <v>401</v>
      </c>
      <c r="B164" s="27"/>
      <c r="C164" s="37" t="s">
        <v>1</v>
      </c>
      <c r="D164" s="28"/>
      <c r="E164" s="29"/>
      <c r="F164" s="29"/>
      <c r="G164" s="30"/>
      <c r="H164" s="32"/>
      <c r="I164" s="32"/>
      <c r="J164" s="27"/>
      <c r="K164" s="32"/>
      <c r="L164" s="27"/>
      <c r="M164" s="32"/>
      <c r="N164" s="32">
        <v>63476000</v>
      </c>
      <c r="O164" s="27"/>
      <c r="P164" s="504">
        <v>2360060</v>
      </c>
      <c r="Q164" s="27"/>
      <c r="R164" s="51">
        <f>+N164+P164</f>
        <v>65836060</v>
      </c>
      <c r="S164" s="575" t="s">
        <v>232</v>
      </c>
      <c r="T164" s="576"/>
    </row>
    <row r="165" spans="1:20" ht="43.5" customHeight="1">
      <c r="A165" s="21"/>
      <c r="B165" s="1"/>
      <c r="C165" s="65"/>
      <c r="D165" s="532" t="s">
        <v>138</v>
      </c>
      <c r="E165" s="533"/>
      <c r="F165" s="533"/>
      <c r="G165" s="534"/>
      <c r="H165" s="14"/>
      <c r="I165" s="14"/>
      <c r="J165" s="3"/>
      <c r="K165" s="137"/>
      <c r="L165" s="3"/>
      <c r="M165" s="137"/>
      <c r="N165" s="12"/>
      <c r="O165" s="1"/>
      <c r="P165" s="359"/>
      <c r="Q165" s="1"/>
      <c r="R165" s="52"/>
      <c r="S165" s="588"/>
      <c r="T165" s="589"/>
    </row>
    <row r="166" spans="1:20" ht="63.75" customHeight="1">
      <c r="A166" s="20"/>
      <c r="B166" s="5"/>
      <c r="C166" s="64"/>
      <c r="D166" s="15"/>
      <c r="E166" s="16"/>
      <c r="F166" s="539" t="s">
        <v>378</v>
      </c>
      <c r="G166" s="540"/>
      <c r="H166" s="490" t="s">
        <v>377</v>
      </c>
      <c r="I166" s="490" t="s">
        <v>207</v>
      </c>
      <c r="J166" s="334" t="s">
        <v>250</v>
      </c>
      <c r="K166" s="491" t="s">
        <v>207</v>
      </c>
      <c r="L166" s="496"/>
      <c r="M166" s="491" t="s">
        <v>207</v>
      </c>
      <c r="N166" s="175"/>
      <c r="O166" s="5"/>
      <c r="P166" s="17"/>
      <c r="Q166" s="5"/>
      <c r="R166" s="50"/>
      <c r="S166" s="590"/>
      <c r="T166" s="591"/>
    </row>
    <row r="167" spans="1:20" ht="63.75" customHeight="1">
      <c r="A167" s="412" t="s">
        <v>379</v>
      </c>
      <c r="B167" s="78"/>
      <c r="C167" s="413" t="s">
        <v>382</v>
      </c>
      <c r="D167" s="541"/>
      <c r="E167" s="542"/>
      <c r="F167" s="542"/>
      <c r="G167" s="543"/>
      <c r="H167" s="78"/>
      <c r="I167" s="78"/>
      <c r="J167" s="78"/>
      <c r="K167" s="78"/>
      <c r="L167" s="78"/>
      <c r="M167" s="78"/>
      <c r="N167" s="78"/>
      <c r="O167" s="78"/>
      <c r="P167" s="416">
        <v>10300000</v>
      </c>
      <c r="Q167" s="78"/>
      <c r="R167" s="114">
        <f>+N167+P167</f>
        <v>10300000</v>
      </c>
      <c r="S167" s="544" t="s">
        <v>203</v>
      </c>
      <c r="T167" s="645"/>
    </row>
    <row r="168" spans="1:20" ht="88.5" customHeight="1">
      <c r="A168" s="230"/>
      <c r="B168" s="225"/>
      <c r="C168" s="310"/>
      <c r="D168" s="546" t="s">
        <v>380</v>
      </c>
      <c r="E168" s="547"/>
      <c r="F168" s="547"/>
      <c r="G168" s="548"/>
      <c r="H168" s="162"/>
      <c r="I168" s="162"/>
      <c r="J168" s="157"/>
      <c r="K168" s="335"/>
      <c r="L168" s="157"/>
      <c r="M168" s="335"/>
      <c r="N168" s="226"/>
      <c r="O168" s="227"/>
      <c r="P168" s="337"/>
      <c r="Q168" s="227"/>
      <c r="R168" s="227"/>
      <c r="S168" s="313"/>
      <c r="T168" s="311"/>
    </row>
    <row r="169" spans="1:20" ht="63.75" customHeight="1">
      <c r="A169" s="230"/>
      <c r="B169" s="225"/>
      <c r="C169" s="309"/>
      <c r="D169" s="192"/>
      <c r="E169" s="193"/>
      <c r="F169" s="549" t="s">
        <v>381</v>
      </c>
      <c r="G169" s="548"/>
      <c r="H169" s="144"/>
      <c r="I169" s="144"/>
      <c r="J169" s="158"/>
      <c r="K169" s="336"/>
      <c r="L169" s="158"/>
      <c r="M169" s="336"/>
      <c r="N169" s="245"/>
      <c r="O169" s="227"/>
      <c r="P169" s="338"/>
      <c r="Q169" s="227"/>
      <c r="R169" s="227"/>
      <c r="S169" s="314"/>
      <c r="T169" s="312"/>
    </row>
    <row r="170" spans="1:20" ht="57" customHeight="1">
      <c r="A170" s="39" t="s">
        <v>50</v>
      </c>
      <c r="B170" s="7"/>
      <c r="C170" s="67" t="s">
        <v>336</v>
      </c>
      <c r="D170" s="8"/>
      <c r="E170" s="9"/>
      <c r="F170" s="9"/>
      <c r="G170" s="10"/>
      <c r="H170" s="11"/>
      <c r="I170" s="11"/>
      <c r="J170" s="7"/>
      <c r="K170" s="11"/>
      <c r="L170" s="7"/>
      <c r="M170" s="11"/>
      <c r="N170" s="452">
        <f>+N173+N176</f>
        <v>75685977</v>
      </c>
      <c r="O170" s="450">
        <f>+O173</f>
        <v>0</v>
      </c>
      <c r="P170" s="452">
        <f>+P173+P176</f>
        <v>383613</v>
      </c>
      <c r="Q170" s="450">
        <f>+Q173</f>
        <v>0</v>
      </c>
      <c r="R170" s="452">
        <f>+R176+R173+R180</f>
        <v>76069590</v>
      </c>
      <c r="S170" s="530" t="s">
        <v>77</v>
      </c>
      <c r="T170" s="531"/>
    </row>
    <row r="171" spans="1:20" ht="64.5" customHeight="1">
      <c r="A171" s="99"/>
      <c r="B171" s="43"/>
      <c r="C171" s="100"/>
      <c r="D171" s="678" t="s">
        <v>84</v>
      </c>
      <c r="E171" s="679"/>
      <c r="F171" s="679"/>
      <c r="G171" s="679"/>
      <c r="H171" s="83"/>
      <c r="I171" s="83"/>
      <c r="J171" s="74"/>
      <c r="K171" s="83"/>
      <c r="L171" s="74"/>
      <c r="M171" s="75"/>
      <c r="N171" s="107"/>
      <c r="O171" s="43"/>
      <c r="P171" s="42"/>
      <c r="Q171" s="43"/>
      <c r="R171" s="101"/>
      <c r="S171" s="602"/>
      <c r="T171" s="665"/>
    </row>
    <row r="172" spans="1:20" ht="61.5" customHeight="1">
      <c r="A172" s="46"/>
      <c r="B172" s="36"/>
      <c r="C172" s="68"/>
      <c r="D172" s="44"/>
      <c r="E172" s="45"/>
      <c r="F172" s="586" t="s">
        <v>208</v>
      </c>
      <c r="G172" s="587"/>
      <c r="H172" s="483" t="s">
        <v>346</v>
      </c>
      <c r="I172" s="484" t="s">
        <v>347</v>
      </c>
      <c r="J172" s="484" t="s">
        <v>209</v>
      </c>
      <c r="K172" s="484" t="s">
        <v>348</v>
      </c>
      <c r="L172" s="485"/>
      <c r="M172" s="484" t="s">
        <v>349</v>
      </c>
      <c r="N172" s="24"/>
      <c r="O172" s="36"/>
      <c r="P172" s="24"/>
      <c r="Q172" s="36"/>
      <c r="R172" s="53"/>
      <c r="S172" s="602"/>
      <c r="T172" s="665"/>
    </row>
    <row r="173" spans="1:20" ht="38.25" customHeight="1">
      <c r="A173" s="26" t="s">
        <v>71</v>
      </c>
      <c r="B173" s="27"/>
      <c r="C173" s="37" t="s">
        <v>6</v>
      </c>
      <c r="D173" s="28"/>
      <c r="E173" s="29"/>
      <c r="F173" s="29"/>
      <c r="G173" s="30"/>
      <c r="H173" s="32"/>
      <c r="I173" s="32"/>
      <c r="J173" s="27"/>
      <c r="K173" s="32"/>
      <c r="L173" s="27"/>
      <c r="M173" s="32"/>
      <c r="N173" s="32">
        <v>73949590</v>
      </c>
      <c r="O173" s="27"/>
      <c r="P173" s="32"/>
      <c r="Q173" s="27"/>
      <c r="R173" s="51">
        <f>+N173+P173</f>
        <v>73949590</v>
      </c>
      <c r="S173" s="604" t="s">
        <v>77</v>
      </c>
      <c r="T173" s="605"/>
    </row>
    <row r="174" spans="1:20" ht="42" customHeight="1">
      <c r="A174" s="21"/>
      <c r="B174" s="1"/>
      <c r="C174" s="65"/>
      <c r="D174" s="613" t="s">
        <v>72</v>
      </c>
      <c r="E174" s="614"/>
      <c r="F174" s="614"/>
      <c r="G174" s="615"/>
      <c r="H174" s="14"/>
      <c r="I174" s="14"/>
      <c r="J174" s="3"/>
      <c r="K174" s="137"/>
      <c r="L174" s="3"/>
      <c r="M174" s="137"/>
      <c r="N174" s="12"/>
      <c r="O174" s="1"/>
      <c r="P174" s="13"/>
      <c r="Q174" s="1"/>
      <c r="R174" s="52"/>
      <c r="S174" s="607"/>
      <c r="T174" s="608"/>
    </row>
    <row r="175" spans="1:20" ht="54" customHeight="1">
      <c r="A175" s="20"/>
      <c r="B175" s="2"/>
      <c r="C175" s="63"/>
      <c r="D175" s="343"/>
      <c r="E175" s="286"/>
      <c r="F175" s="616" t="s">
        <v>168</v>
      </c>
      <c r="G175" s="617"/>
      <c r="H175" s="486" t="s">
        <v>350</v>
      </c>
      <c r="I175" s="486" t="s">
        <v>350</v>
      </c>
      <c r="J175" s="487"/>
      <c r="K175" s="488" t="s">
        <v>351</v>
      </c>
      <c r="L175" s="487"/>
      <c r="M175" s="488" t="s">
        <v>352</v>
      </c>
      <c r="N175" s="108"/>
      <c r="O175" s="2"/>
      <c r="P175" s="14"/>
      <c r="Q175" s="2"/>
      <c r="R175" s="49"/>
      <c r="S175" s="609"/>
      <c r="T175" s="610"/>
    </row>
    <row r="176" spans="1:20" ht="72.75" customHeight="1">
      <c r="A176" s="59" t="s">
        <v>386</v>
      </c>
      <c r="B176" s="27"/>
      <c r="C176" s="272" t="s">
        <v>385</v>
      </c>
      <c r="D176" s="28"/>
      <c r="E176" s="29"/>
      <c r="F176" s="29"/>
      <c r="G176" s="30"/>
      <c r="H176" s="32"/>
      <c r="I176" s="32"/>
      <c r="J176" s="27"/>
      <c r="K176" s="32"/>
      <c r="L176" s="27"/>
      <c r="M176" s="32"/>
      <c r="N176" s="32">
        <v>1736387</v>
      </c>
      <c r="O176" s="27"/>
      <c r="P176" s="32">
        <v>383613</v>
      </c>
      <c r="Q176" s="27"/>
      <c r="R176" s="51">
        <f>+N176+P176</f>
        <v>2120000</v>
      </c>
      <c r="S176" s="575" t="s">
        <v>387</v>
      </c>
      <c r="T176" s="606"/>
    </row>
    <row r="177" spans="1:20" ht="72.75" customHeight="1">
      <c r="A177" s="21"/>
      <c r="B177" s="1"/>
      <c r="C177" s="65"/>
      <c r="D177" s="525" t="s">
        <v>383</v>
      </c>
      <c r="E177" s="526"/>
      <c r="F177" s="526"/>
      <c r="G177" s="527"/>
      <c r="H177" s="13"/>
      <c r="I177" s="13"/>
      <c r="J177" s="1"/>
      <c r="K177" s="13"/>
      <c r="L177" s="1"/>
      <c r="M177" s="13"/>
      <c r="N177" s="13"/>
      <c r="O177" s="1"/>
      <c r="P177" s="13"/>
      <c r="Q177" s="1"/>
      <c r="R177" s="52"/>
      <c r="S177" s="607"/>
      <c r="T177" s="608"/>
    </row>
    <row r="178" spans="1:20" ht="72.75" customHeight="1">
      <c r="A178" s="20"/>
      <c r="B178" s="2"/>
      <c r="C178" s="63"/>
      <c r="D178" s="497"/>
      <c r="E178" s="498"/>
      <c r="F178" s="592" t="s">
        <v>384</v>
      </c>
      <c r="G178" s="593"/>
      <c r="H178" s="97"/>
      <c r="I178" s="97" t="s">
        <v>289</v>
      </c>
      <c r="J178" s="98"/>
      <c r="K178" s="97"/>
      <c r="L178" s="98"/>
      <c r="M178" s="97"/>
      <c r="N178" s="75"/>
      <c r="O178" s="2"/>
      <c r="P178" s="14"/>
      <c r="Q178" s="2"/>
      <c r="R178" s="49"/>
      <c r="S178" s="609"/>
      <c r="T178" s="610"/>
    </row>
    <row r="179" spans="1:20" ht="105" hidden="1" customHeight="1">
      <c r="A179" s="166"/>
      <c r="B179" s="243"/>
      <c r="C179" s="252"/>
      <c r="D179" s="621"/>
      <c r="E179" s="622"/>
      <c r="F179" s="622"/>
      <c r="G179" s="623"/>
      <c r="H179" s="253"/>
      <c r="I179" s="253"/>
      <c r="J179" s="254"/>
      <c r="K179" s="253"/>
      <c r="L179" s="254"/>
      <c r="M179" s="253"/>
      <c r="N179" s="245"/>
      <c r="O179" s="243"/>
      <c r="P179" s="245"/>
      <c r="Q179" s="243"/>
      <c r="R179" s="255"/>
      <c r="S179" s="437"/>
      <c r="T179" s="438"/>
    </row>
    <row r="180" spans="1:20" ht="105" hidden="1" customHeight="1">
      <c r="A180" s="59"/>
      <c r="B180" s="27"/>
      <c r="C180" s="272"/>
      <c r="D180" s="28"/>
      <c r="E180" s="29"/>
      <c r="F180" s="29"/>
      <c r="G180" s="30"/>
      <c r="H180" s="32"/>
      <c r="I180" s="32"/>
      <c r="J180" s="27"/>
      <c r="K180" s="32"/>
      <c r="L180" s="27"/>
      <c r="M180" s="32"/>
      <c r="N180" s="32"/>
      <c r="O180" s="27"/>
      <c r="P180" s="32"/>
      <c r="Q180" s="27"/>
      <c r="R180" s="51"/>
      <c r="S180" s="575"/>
      <c r="T180" s="606"/>
    </row>
    <row r="181" spans="1:20" ht="38.25" hidden="1" customHeight="1">
      <c r="A181" s="21"/>
      <c r="B181" s="1"/>
      <c r="C181" s="65"/>
      <c r="D181" s="525"/>
      <c r="E181" s="526"/>
      <c r="F181" s="526"/>
      <c r="G181" s="527"/>
      <c r="H181" s="13"/>
      <c r="I181" s="13"/>
      <c r="J181" s="1"/>
      <c r="K181" s="13"/>
      <c r="L181" s="1"/>
      <c r="M181" s="13"/>
      <c r="N181" s="13"/>
      <c r="O181" s="1"/>
      <c r="P181" s="13"/>
      <c r="Q181" s="1"/>
      <c r="R181" s="52"/>
      <c r="S181" s="607"/>
      <c r="T181" s="608"/>
    </row>
    <row r="182" spans="1:20" ht="33" hidden="1" customHeight="1">
      <c r="A182" s="20"/>
      <c r="B182" s="2"/>
      <c r="C182" s="63"/>
      <c r="D182" s="232"/>
      <c r="E182" s="233"/>
      <c r="F182" s="592"/>
      <c r="G182" s="593"/>
      <c r="H182" s="97"/>
      <c r="I182" s="97"/>
      <c r="J182" s="98"/>
      <c r="K182" s="97"/>
      <c r="L182" s="98"/>
      <c r="M182" s="97"/>
      <c r="N182" s="75"/>
      <c r="O182" s="2"/>
      <c r="P182" s="14"/>
      <c r="Q182" s="2"/>
      <c r="R182" s="49"/>
      <c r="S182" s="609"/>
      <c r="T182" s="610"/>
    </row>
    <row r="183" spans="1:20" ht="38.25" customHeight="1">
      <c r="A183" s="160" t="s">
        <v>51</v>
      </c>
      <c r="B183" s="156"/>
      <c r="C183" s="66" t="s">
        <v>321</v>
      </c>
      <c r="D183" s="9"/>
      <c r="E183" s="9"/>
      <c r="F183" s="9"/>
      <c r="G183" s="9"/>
      <c r="H183" s="11"/>
      <c r="I183" s="11"/>
      <c r="J183" s="7"/>
      <c r="K183" s="11"/>
      <c r="L183" s="7"/>
      <c r="M183" s="11"/>
      <c r="N183" s="450">
        <f>+N186+N190+N193</f>
        <v>5574000</v>
      </c>
      <c r="O183" s="452">
        <f>+O186</f>
        <v>0</v>
      </c>
      <c r="P183" s="450">
        <f>+P188+P197+P200+P208+P205</f>
        <v>0</v>
      </c>
      <c r="Q183" s="452">
        <f>+Q186</f>
        <v>0</v>
      </c>
      <c r="R183" s="453">
        <f>+N183+P183</f>
        <v>5574000</v>
      </c>
      <c r="S183" s="757" t="s">
        <v>140</v>
      </c>
      <c r="T183" s="758"/>
    </row>
    <row r="184" spans="1:20" ht="47.25" customHeight="1">
      <c r="A184" s="21"/>
      <c r="B184" s="1"/>
      <c r="C184" s="63"/>
      <c r="D184" s="618" t="s">
        <v>134</v>
      </c>
      <c r="E184" s="619"/>
      <c r="F184" s="619"/>
      <c r="G184" s="620"/>
      <c r="H184" s="14"/>
      <c r="I184" s="14"/>
      <c r="J184" s="3"/>
      <c r="K184" s="137"/>
      <c r="L184" s="3"/>
      <c r="M184" s="137"/>
      <c r="N184" s="12"/>
      <c r="O184" s="1"/>
      <c r="P184" s="13"/>
      <c r="Q184" s="1"/>
      <c r="R184" s="52"/>
      <c r="S184" s="588"/>
      <c r="T184" s="589"/>
    </row>
    <row r="185" spans="1:20" ht="60" customHeight="1">
      <c r="A185" s="20"/>
      <c r="B185" s="5"/>
      <c r="C185" s="64"/>
      <c r="D185" s="15"/>
      <c r="E185" s="16"/>
      <c r="F185" s="539" t="s">
        <v>210</v>
      </c>
      <c r="G185" s="540"/>
      <c r="H185" s="345" t="s">
        <v>251</v>
      </c>
      <c r="I185" s="345" t="s">
        <v>308</v>
      </c>
      <c r="J185" s="489">
        <v>0.14335664335664336</v>
      </c>
      <c r="K185" s="376" t="s">
        <v>309</v>
      </c>
      <c r="L185" s="489">
        <v>0.14335664335664336</v>
      </c>
      <c r="M185" s="376" t="s">
        <v>310</v>
      </c>
      <c r="N185" s="175"/>
      <c r="O185" s="5"/>
      <c r="P185" s="6"/>
      <c r="Q185" s="5"/>
      <c r="R185" s="50"/>
      <c r="S185" s="590"/>
      <c r="T185" s="591"/>
    </row>
    <row r="186" spans="1:20" ht="48" customHeight="1">
      <c r="A186" s="26" t="s">
        <v>63</v>
      </c>
      <c r="B186" s="27"/>
      <c r="C186" s="37" t="s">
        <v>6</v>
      </c>
      <c r="D186" s="28"/>
      <c r="E186" s="29"/>
      <c r="F186" s="29"/>
      <c r="G186" s="30"/>
      <c r="H186" s="32"/>
      <c r="I186" s="32"/>
      <c r="J186" s="27"/>
      <c r="K186" s="32"/>
      <c r="L186" s="27"/>
      <c r="M186" s="32"/>
      <c r="N186" s="32">
        <v>5454000</v>
      </c>
      <c r="O186" s="27"/>
      <c r="P186" s="32"/>
      <c r="Q186" s="27"/>
      <c r="R186" s="51">
        <f>+N186+P186</f>
        <v>5454000</v>
      </c>
      <c r="S186" s="759" t="s">
        <v>140</v>
      </c>
      <c r="T186" s="760"/>
    </row>
    <row r="187" spans="1:20" ht="53.25" customHeight="1">
      <c r="A187" s="21"/>
      <c r="B187" s="1"/>
      <c r="C187" s="65"/>
      <c r="D187" s="613" t="s">
        <v>64</v>
      </c>
      <c r="E187" s="614"/>
      <c r="F187" s="614"/>
      <c r="G187" s="615"/>
      <c r="H187" s="13"/>
      <c r="I187" s="13"/>
      <c r="J187" s="1"/>
      <c r="K187" s="13"/>
      <c r="L187" s="1"/>
      <c r="M187" s="13"/>
      <c r="N187" s="13"/>
      <c r="O187" s="1"/>
      <c r="P187" s="13"/>
      <c r="Q187" s="1"/>
      <c r="R187" s="52"/>
      <c r="S187" s="588"/>
      <c r="T187" s="589"/>
    </row>
    <row r="188" spans="1:20" ht="40.5" customHeight="1">
      <c r="A188" s="139"/>
      <c r="B188" s="3"/>
      <c r="C188" s="138"/>
      <c r="D188" s="3"/>
      <c r="E188" s="3"/>
      <c r="F188" s="594" t="s">
        <v>169</v>
      </c>
      <c r="G188" s="595"/>
      <c r="H188" s="490" t="s">
        <v>252</v>
      </c>
      <c r="I188" s="490" t="s">
        <v>322</v>
      </c>
      <c r="J188" s="334" t="s">
        <v>253</v>
      </c>
      <c r="K188" s="491" t="s">
        <v>323</v>
      </c>
      <c r="L188" s="492" t="s">
        <v>15</v>
      </c>
      <c r="M188" s="491" t="s">
        <v>324</v>
      </c>
      <c r="N188" s="137"/>
      <c r="O188" s="3"/>
      <c r="P188" s="137"/>
      <c r="Q188" s="3"/>
      <c r="R188" s="137"/>
      <c r="S188" s="602"/>
      <c r="T188" s="603"/>
    </row>
    <row r="189" spans="1:20" ht="41.25" customHeight="1">
      <c r="A189" s="20"/>
      <c r="B189" s="5"/>
      <c r="C189" s="64"/>
      <c r="D189" s="15"/>
      <c r="E189" s="16"/>
      <c r="F189" s="539" t="s">
        <v>170</v>
      </c>
      <c r="G189" s="582"/>
      <c r="H189" s="346" t="s">
        <v>163</v>
      </c>
      <c r="I189" s="346" t="s">
        <v>163</v>
      </c>
      <c r="J189" s="352" t="s">
        <v>163</v>
      </c>
      <c r="K189" s="353" t="s">
        <v>163</v>
      </c>
      <c r="L189" s="493"/>
      <c r="M189" s="353" t="s">
        <v>163</v>
      </c>
      <c r="N189" s="175"/>
      <c r="O189" s="5"/>
      <c r="P189" s="6"/>
      <c r="Q189" s="5"/>
      <c r="R189" s="50"/>
      <c r="S189" s="590"/>
      <c r="T189" s="591"/>
    </row>
    <row r="190" spans="1:20" ht="78.75" hidden="1" customHeight="1">
      <c r="A190" s="59" t="s">
        <v>325</v>
      </c>
      <c r="B190" s="27"/>
      <c r="C190" s="272" t="s">
        <v>326</v>
      </c>
      <c r="D190" s="28"/>
      <c r="E190" s="29"/>
      <c r="F190" s="29"/>
      <c r="G190" s="30"/>
      <c r="H190" s="339"/>
      <c r="I190" s="339"/>
      <c r="J190" s="340"/>
      <c r="K190" s="339"/>
      <c r="L190" s="340"/>
      <c r="M190" s="339"/>
      <c r="N190" s="32"/>
      <c r="O190" s="27"/>
      <c r="P190" s="32"/>
      <c r="Q190" s="27"/>
      <c r="R190" s="51">
        <f>+N190+P190</f>
        <v>0</v>
      </c>
      <c r="S190" s="575" t="s">
        <v>180</v>
      </c>
      <c r="T190" s="606"/>
    </row>
    <row r="191" spans="1:20" ht="66" hidden="1" customHeight="1">
      <c r="A191" s="21"/>
      <c r="B191" s="1"/>
      <c r="C191" s="65"/>
      <c r="D191" s="525" t="s">
        <v>224</v>
      </c>
      <c r="E191" s="526"/>
      <c r="F191" s="526"/>
      <c r="G191" s="527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52"/>
      <c r="S191" s="607"/>
      <c r="T191" s="608"/>
    </row>
    <row r="192" spans="1:20" ht="41.25" hidden="1" customHeight="1">
      <c r="A192" s="20"/>
      <c r="B192" s="2"/>
      <c r="C192" s="63"/>
      <c r="D192" s="232"/>
      <c r="E192" s="233"/>
      <c r="F192" s="592" t="s">
        <v>225</v>
      </c>
      <c r="G192" s="593"/>
      <c r="H192" s="505"/>
      <c r="I192" s="505" t="s">
        <v>254</v>
      </c>
      <c r="J192" s="506"/>
      <c r="K192" s="505"/>
      <c r="L192" s="506"/>
      <c r="M192" s="505"/>
      <c r="N192" s="75"/>
      <c r="O192" s="2"/>
      <c r="P192" s="14"/>
      <c r="Q192" s="2"/>
      <c r="R192" s="49"/>
      <c r="S192" s="609"/>
      <c r="T192" s="610"/>
    </row>
    <row r="193" spans="1:25" ht="81.75" customHeight="1">
      <c r="A193" s="59" t="s">
        <v>338</v>
      </c>
      <c r="B193" s="27"/>
      <c r="C193" s="272" t="s">
        <v>337</v>
      </c>
      <c r="D193" s="28"/>
      <c r="E193" s="29"/>
      <c r="F193" s="29"/>
      <c r="G193" s="30"/>
      <c r="H193" s="339"/>
      <c r="I193" s="339"/>
      <c r="J193" s="340"/>
      <c r="K193" s="339"/>
      <c r="L193" s="340"/>
      <c r="M193" s="339"/>
      <c r="N193" s="32">
        <v>120000</v>
      </c>
      <c r="O193" s="27"/>
      <c r="P193" s="32"/>
      <c r="Q193" s="27"/>
      <c r="R193" s="51">
        <f>+N193+P193</f>
        <v>120000</v>
      </c>
      <c r="S193" s="575" t="s">
        <v>140</v>
      </c>
      <c r="T193" s="606"/>
    </row>
    <row r="194" spans="1:25" ht="53.25" customHeight="1">
      <c r="A194" s="21"/>
      <c r="B194" s="1"/>
      <c r="C194" s="65"/>
      <c r="D194" s="525" t="s">
        <v>224</v>
      </c>
      <c r="E194" s="526"/>
      <c r="F194" s="526"/>
      <c r="G194" s="527"/>
      <c r="H194" s="13"/>
      <c r="I194" s="13"/>
      <c r="J194" s="1"/>
      <c r="K194" s="13"/>
      <c r="L194" s="1"/>
      <c r="M194" s="13"/>
      <c r="N194" s="13"/>
      <c r="O194" s="1"/>
      <c r="P194" s="13"/>
      <c r="Q194" s="1"/>
      <c r="R194" s="52"/>
      <c r="S194" s="607"/>
      <c r="T194" s="608"/>
    </row>
    <row r="195" spans="1:25" ht="59.25" customHeight="1">
      <c r="A195" s="20"/>
      <c r="B195" s="2"/>
      <c r="C195" s="63"/>
      <c r="D195" s="481"/>
      <c r="E195" s="482"/>
      <c r="F195" s="592" t="s">
        <v>225</v>
      </c>
      <c r="G195" s="593"/>
      <c r="H195" s="97"/>
      <c r="I195" s="97" t="s">
        <v>289</v>
      </c>
      <c r="J195" s="98"/>
      <c r="K195" s="97"/>
      <c r="L195" s="98"/>
      <c r="M195" s="97"/>
      <c r="N195" s="75"/>
      <c r="O195" s="2"/>
      <c r="P195" s="14"/>
      <c r="Q195" s="2"/>
      <c r="R195" s="49"/>
      <c r="S195" s="609"/>
      <c r="T195" s="610"/>
    </row>
    <row r="196" spans="1:25" ht="26.25" customHeight="1">
      <c r="A196" s="39" t="s">
        <v>52</v>
      </c>
      <c r="B196" s="7"/>
      <c r="C196" s="67" t="s">
        <v>339</v>
      </c>
      <c r="D196" s="8"/>
      <c r="E196" s="9"/>
      <c r="F196" s="9"/>
      <c r="G196" s="10"/>
      <c r="H196" s="11"/>
      <c r="I196" s="11"/>
      <c r="J196" s="7"/>
      <c r="K196" s="11"/>
      <c r="L196" s="7"/>
      <c r="M196" s="11"/>
      <c r="N196" s="450">
        <f>+N201+N204+N207+N212+N215+N221</f>
        <v>34515042</v>
      </c>
      <c r="O196" s="450" t="e">
        <f>+O201+#REF!+O207+O212</f>
        <v>#REF!</v>
      </c>
      <c r="P196" s="450">
        <f>+P201+P204+P207+P215+P212+P221</f>
        <v>1828458</v>
      </c>
      <c r="Q196" s="450" t="e">
        <f>+Q201+#REF!+Q207+Q212</f>
        <v>#REF!</v>
      </c>
      <c r="R196" s="450">
        <f>+N196+P196</f>
        <v>36343500</v>
      </c>
      <c r="S196" s="611" t="s">
        <v>311</v>
      </c>
      <c r="T196" s="612"/>
    </row>
    <row r="197" spans="1:25" ht="51.75" customHeight="1">
      <c r="A197" s="21"/>
      <c r="B197" s="1"/>
      <c r="C197" s="65"/>
      <c r="D197" s="613" t="s">
        <v>113</v>
      </c>
      <c r="E197" s="614"/>
      <c r="F197" s="614"/>
      <c r="G197" s="615"/>
      <c r="H197" s="13"/>
      <c r="I197" s="13"/>
      <c r="J197" s="1"/>
      <c r="K197" s="13"/>
      <c r="L197" s="1"/>
      <c r="M197" s="13"/>
      <c r="N197" s="13"/>
      <c r="O197" s="1"/>
      <c r="P197" s="13"/>
      <c r="Q197" s="1"/>
      <c r="R197" s="52"/>
      <c r="S197" s="588"/>
      <c r="T197" s="589"/>
    </row>
    <row r="198" spans="1:25" ht="51.75" customHeight="1">
      <c r="A198" s="19"/>
      <c r="B198" s="2"/>
      <c r="C198" s="133"/>
      <c r="D198" s="34"/>
      <c r="E198" s="25"/>
      <c r="F198" s="558" t="s">
        <v>114</v>
      </c>
      <c r="G198" s="559"/>
      <c r="H198" s="349">
        <v>0.05</v>
      </c>
      <c r="I198" s="349">
        <v>4.3799999999999999E-2</v>
      </c>
      <c r="J198" s="348"/>
      <c r="K198" s="349">
        <v>4.3200000000000002E-2</v>
      </c>
      <c r="L198" s="348"/>
      <c r="M198" s="349">
        <v>4.3200000000000002E-2</v>
      </c>
      <c r="N198" s="137"/>
      <c r="O198" s="2"/>
      <c r="P198" s="14"/>
      <c r="Q198" s="2"/>
      <c r="R198" s="49"/>
      <c r="S198" s="602"/>
      <c r="T198" s="603"/>
    </row>
    <row r="199" spans="1:25" ht="51.75" customHeight="1">
      <c r="A199" s="19"/>
      <c r="B199" s="2"/>
      <c r="C199" s="133"/>
      <c r="D199" s="572" t="s">
        <v>196</v>
      </c>
      <c r="E199" s="573"/>
      <c r="F199" s="573"/>
      <c r="G199" s="574"/>
      <c r="H199" s="194"/>
      <c r="I199" s="194"/>
      <c r="J199" s="193"/>
      <c r="K199" s="347"/>
      <c r="L199" s="193"/>
      <c r="M199" s="347"/>
      <c r="N199" s="137"/>
      <c r="O199" s="2"/>
      <c r="P199" s="14"/>
      <c r="Q199" s="2"/>
      <c r="R199" s="49"/>
      <c r="S199" s="602"/>
      <c r="T199" s="603"/>
    </row>
    <row r="200" spans="1:25" ht="58.5" customHeight="1">
      <c r="A200" s="20"/>
      <c r="B200" s="5"/>
      <c r="C200" s="64"/>
      <c r="D200" s="232"/>
      <c r="E200" s="233"/>
      <c r="F200" s="580" t="s">
        <v>197</v>
      </c>
      <c r="G200" s="624"/>
      <c r="H200" s="341" t="s">
        <v>291</v>
      </c>
      <c r="I200" s="346" t="s">
        <v>292</v>
      </c>
      <c r="J200" s="341" t="s">
        <v>264</v>
      </c>
      <c r="K200" s="341" t="s">
        <v>293</v>
      </c>
      <c r="L200" s="168"/>
      <c r="M200" s="341" t="s">
        <v>294</v>
      </c>
      <c r="N200" s="6"/>
      <c r="O200" s="5"/>
      <c r="P200" s="6"/>
      <c r="Q200" s="5"/>
      <c r="R200" s="50"/>
      <c r="S200" s="590"/>
      <c r="T200" s="591"/>
    </row>
    <row r="201" spans="1:25" ht="49.5" hidden="1" customHeight="1">
      <c r="A201" s="110" t="s">
        <v>135</v>
      </c>
      <c r="B201" s="77"/>
      <c r="C201" s="115" t="s">
        <v>6</v>
      </c>
      <c r="D201" s="116"/>
      <c r="E201" s="117"/>
      <c r="F201" s="117"/>
      <c r="G201" s="118"/>
      <c r="H201" s="78"/>
      <c r="I201" s="78"/>
      <c r="J201" s="77"/>
      <c r="K201" s="78"/>
      <c r="L201" s="77"/>
      <c r="M201" s="78"/>
      <c r="N201" s="78"/>
      <c r="O201" s="77"/>
      <c r="P201" s="78"/>
      <c r="Q201" s="77"/>
      <c r="R201" s="114">
        <f>+N201+P201</f>
        <v>0</v>
      </c>
      <c r="S201" s="649" t="s">
        <v>388</v>
      </c>
      <c r="T201" s="650"/>
      <c r="X201" s="749"/>
      <c r="Y201" s="750"/>
    </row>
    <row r="202" spans="1:25" ht="54" hidden="1" customHeight="1">
      <c r="A202" s="21"/>
      <c r="B202" s="1"/>
      <c r="C202" s="65"/>
      <c r="D202" s="532" t="s">
        <v>137</v>
      </c>
      <c r="E202" s="560"/>
      <c r="F202" s="560"/>
      <c r="G202" s="561"/>
      <c r="H202" s="13"/>
      <c r="I202" s="13"/>
      <c r="J202" s="3"/>
      <c r="K202" s="12"/>
      <c r="L202" s="3"/>
      <c r="M202" s="12"/>
      <c r="N202" s="12"/>
      <c r="O202" s="1"/>
      <c r="P202" s="13"/>
      <c r="Q202" s="1"/>
      <c r="R202" s="52"/>
      <c r="S202" s="588"/>
      <c r="T202" s="589"/>
    </row>
    <row r="203" spans="1:25" ht="82.5" hidden="1" customHeight="1">
      <c r="A203" s="19"/>
      <c r="B203" s="2"/>
      <c r="C203" s="63"/>
      <c r="D203" s="15"/>
      <c r="E203" s="16"/>
      <c r="F203" s="539" t="s">
        <v>353</v>
      </c>
      <c r="G203" s="540"/>
      <c r="H203" s="346" t="s">
        <v>327</v>
      </c>
      <c r="I203" s="346" t="s">
        <v>327</v>
      </c>
      <c r="J203" s="352" t="s">
        <v>211</v>
      </c>
      <c r="K203" s="353" t="s">
        <v>327</v>
      </c>
      <c r="L203" s="352" t="s">
        <v>212</v>
      </c>
      <c r="M203" s="353" t="s">
        <v>327</v>
      </c>
      <c r="N203" s="137"/>
      <c r="O203" s="2"/>
      <c r="P203" s="14"/>
      <c r="Q203" s="2"/>
      <c r="R203" s="49"/>
      <c r="S203" s="590"/>
      <c r="T203" s="591"/>
    </row>
    <row r="204" spans="1:25" ht="62.25" customHeight="1">
      <c r="A204" s="110" t="s">
        <v>340</v>
      </c>
      <c r="B204" s="77"/>
      <c r="C204" s="115" t="s">
        <v>4</v>
      </c>
      <c r="D204" s="116"/>
      <c r="E204" s="117"/>
      <c r="F204" s="117"/>
      <c r="G204" s="118"/>
      <c r="H204" s="78"/>
      <c r="I204" s="78"/>
      <c r="J204" s="77"/>
      <c r="K204" s="78"/>
      <c r="L204" s="77"/>
      <c r="M204" s="78"/>
      <c r="N204" s="78">
        <v>21882500</v>
      </c>
      <c r="O204" s="77"/>
      <c r="P204" s="78"/>
      <c r="Q204" s="77"/>
      <c r="R204" s="114">
        <f>+N204+P204</f>
        <v>21882500</v>
      </c>
      <c r="S204" s="649" t="s">
        <v>176</v>
      </c>
      <c r="T204" s="650"/>
      <c r="U204" s="229"/>
      <c r="V204" s="229"/>
      <c r="W204" s="229"/>
      <c r="X204" s="229"/>
    </row>
    <row r="205" spans="1:25" ht="62.25" customHeight="1">
      <c r="A205" s="21"/>
      <c r="B205" s="1"/>
      <c r="C205" s="65"/>
      <c r="D205" s="532" t="s">
        <v>363</v>
      </c>
      <c r="E205" s="560"/>
      <c r="F205" s="560"/>
      <c r="G205" s="561"/>
      <c r="H205" s="14"/>
      <c r="I205" s="14"/>
      <c r="J205" s="3"/>
      <c r="K205" s="137"/>
      <c r="L205" s="3"/>
      <c r="M205" s="137"/>
      <c r="N205" s="12"/>
      <c r="O205" s="1"/>
      <c r="P205" s="13"/>
      <c r="Q205" s="1"/>
      <c r="R205" s="52"/>
      <c r="S205" s="588"/>
      <c r="T205" s="589"/>
    </row>
    <row r="206" spans="1:25" ht="62.25" customHeight="1">
      <c r="A206" s="19"/>
      <c r="B206" s="2"/>
      <c r="C206" s="63"/>
      <c r="D206" s="15"/>
      <c r="E206" s="16"/>
      <c r="F206" s="539" t="s">
        <v>364</v>
      </c>
      <c r="G206" s="540"/>
      <c r="H206" s="346" t="s">
        <v>354</v>
      </c>
      <c r="I206" s="346" t="s">
        <v>354</v>
      </c>
      <c r="J206" s="494"/>
      <c r="K206" s="353" t="s">
        <v>354</v>
      </c>
      <c r="L206" s="352" t="s">
        <v>265</v>
      </c>
      <c r="M206" s="353" t="s">
        <v>354</v>
      </c>
      <c r="N206" s="137"/>
      <c r="O206" s="2"/>
      <c r="P206" s="14"/>
      <c r="Q206" s="2"/>
      <c r="R206" s="49"/>
      <c r="S206" s="590"/>
      <c r="T206" s="591"/>
    </row>
    <row r="207" spans="1:25" ht="41.25" customHeight="1">
      <c r="A207" s="26" t="s">
        <v>330</v>
      </c>
      <c r="B207" s="27"/>
      <c r="C207" s="37" t="s">
        <v>331</v>
      </c>
      <c r="D207" s="28"/>
      <c r="E207" s="29"/>
      <c r="F207" s="29"/>
      <c r="G207" s="30"/>
      <c r="H207" s="339"/>
      <c r="I207" s="339"/>
      <c r="J207" s="340"/>
      <c r="K207" s="339"/>
      <c r="L207" s="340"/>
      <c r="M207" s="339"/>
      <c r="N207" s="32">
        <v>900000</v>
      </c>
      <c r="O207" s="27"/>
      <c r="P207" s="32">
        <v>0</v>
      </c>
      <c r="Q207" s="27"/>
      <c r="R207" s="51">
        <f>+N207+P207</f>
        <v>900000</v>
      </c>
      <c r="S207" s="604" t="s">
        <v>146</v>
      </c>
      <c r="T207" s="605"/>
    </row>
    <row r="208" spans="1:25" ht="88.5" customHeight="1">
      <c r="A208" s="21"/>
      <c r="B208" s="1"/>
      <c r="C208" s="65"/>
      <c r="D208" s="532" t="s">
        <v>65</v>
      </c>
      <c r="E208" s="533"/>
      <c r="F208" s="533"/>
      <c r="G208" s="534"/>
      <c r="H208" s="13"/>
      <c r="I208" s="13"/>
      <c r="J208" s="1"/>
      <c r="K208" s="13"/>
      <c r="L208" s="1"/>
      <c r="M208" s="13"/>
      <c r="N208" s="13"/>
      <c r="O208" s="1"/>
      <c r="P208" s="13"/>
      <c r="Q208" s="1"/>
      <c r="R208" s="52"/>
      <c r="S208" s="588"/>
      <c r="T208" s="589"/>
    </row>
    <row r="209" spans="1:20" ht="88.5" customHeight="1">
      <c r="A209" s="19"/>
      <c r="B209" s="2"/>
      <c r="C209" s="63"/>
      <c r="D209" s="134"/>
      <c r="E209" s="135"/>
      <c r="F209" s="594" t="s">
        <v>66</v>
      </c>
      <c r="G209" s="595"/>
      <c r="H209" s="137">
        <v>8</v>
      </c>
      <c r="I209" s="14">
        <v>8</v>
      </c>
      <c r="J209" s="2"/>
      <c r="K209" s="14">
        <v>8</v>
      </c>
      <c r="L209" s="2"/>
      <c r="M209" s="14">
        <v>8</v>
      </c>
      <c r="N209" s="14"/>
      <c r="O209" s="2"/>
      <c r="P209" s="14"/>
      <c r="Q209" s="2"/>
      <c r="R209" s="49"/>
      <c r="S209" s="602"/>
      <c r="T209" s="603"/>
    </row>
    <row r="210" spans="1:20" ht="88.5" customHeight="1">
      <c r="A210" s="19"/>
      <c r="B210" s="2"/>
      <c r="C210" s="63"/>
      <c r="D210" s="134"/>
      <c r="E210" s="135"/>
      <c r="F210" s="594" t="s">
        <v>173</v>
      </c>
      <c r="G210" s="595"/>
      <c r="H210" s="137">
        <v>423</v>
      </c>
      <c r="I210" s="14">
        <v>423</v>
      </c>
      <c r="J210" s="2"/>
      <c r="K210" s="14">
        <v>423</v>
      </c>
      <c r="L210" s="2"/>
      <c r="M210" s="14">
        <v>423</v>
      </c>
      <c r="N210" s="14"/>
      <c r="O210" s="2"/>
      <c r="P210" s="14"/>
      <c r="Q210" s="2"/>
      <c r="R210" s="49"/>
      <c r="S210" s="602"/>
      <c r="T210" s="603"/>
    </row>
    <row r="211" spans="1:20" ht="55.5" customHeight="1">
      <c r="A211" s="20"/>
      <c r="B211" s="5"/>
      <c r="C211" s="64"/>
      <c r="D211" s="15"/>
      <c r="E211" s="16"/>
      <c r="F211" s="539" t="s">
        <v>174</v>
      </c>
      <c r="G211" s="582"/>
      <c r="H211" s="17">
        <v>22</v>
      </c>
      <c r="I211" s="17">
        <v>20</v>
      </c>
      <c r="J211" s="18"/>
      <c r="K211" s="17">
        <v>20</v>
      </c>
      <c r="L211" s="18"/>
      <c r="M211" s="17">
        <v>20</v>
      </c>
      <c r="N211" s="6"/>
      <c r="O211" s="5"/>
      <c r="P211" s="6"/>
      <c r="Q211" s="5"/>
      <c r="R211" s="50"/>
      <c r="S211" s="590"/>
      <c r="T211" s="591"/>
    </row>
    <row r="212" spans="1:20" ht="67.5" customHeight="1">
      <c r="A212" s="26" t="s">
        <v>328</v>
      </c>
      <c r="B212" s="27"/>
      <c r="C212" s="37" t="s">
        <v>329</v>
      </c>
      <c r="D212" s="28"/>
      <c r="E212" s="29"/>
      <c r="F212" s="29"/>
      <c r="G212" s="30"/>
      <c r="H212" s="32"/>
      <c r="I212" s="32"/>
      <c r="J212" s="27"/>
      <c r="K212" s="32"/>
      <c r="L212" s="27"/>
      <c r="M212" s="32"/>
      <c r="N212" s="32">
        <v>6650000</v>
      </c>
      <c r="O212" s="27"/>
      <c r="P212" s="32">
        <v>0</v>
      </c>
      <c r="Q212" s="27"/>
      <c r="R212" s="51">
        <f>+N212+P212</f>
        <v>6650000</v>
      </c>
      <c r="S212" s="604" t="s">
        <v>175</v>
      </c>
      <c r="T212" s="605"/>
    </row>
    <row r="213" spans="1:20" ht="48.75" customHeight="1">
      <c r="A213" s="21"/>
      <c r="B213" s="1"/>
      <c r="C213" s="65"/>
      <c r="D213" s="532" t="s">
        <v>136</v>
      </c>
      <c r="E213" s="533"/>
      <c r="F213" s="533"/>
      <c r="G213" s="534"/>
      <c r="H213" s="13"/>
      <c r="I213" s="13"/>
      <c r="J213" s="1"/>
      <c r="K213" s="13"/>
      <c r="L213" s="1"/>
      <c r="M213" s="13"/>
      <c r="N213" s="176"/>
      <c r="O213" s="1"/>
      <c r="P213" s="13"/>
      <c r="Q213" s="1"/>
      <c r="R213" s="52"/>
      <c r="S213" s="588"/>
      <c r="T213" s="589"/>
    </row>
    <row r="214" spans="1:20" ht="63" customHeight="1">
      <c r="A214" s="20"/>
      <c r="B214" s="5"/>
      <c r="C214" s="64"/>
      <c r="D214" s="4"/>
      <c r="E214" s="3"/>
      <c r="F214" s="594" t="s">
        <v>214</v>
      </c>
      <c r="G214" s="595"/>
      <c r="H214" s="236">
        <v>500</v>
      </c>
      <c r="I214" s="236">
        <v>500</v>
      </c>
      <c r="J214" s="237"/>
      <c r="K214" s="236">
        <v>500</v>
      </c>
      <c r="L214" s="237"/>
      <c r="M214" s="236">
        <v>500</v>
      </c>
      <c r="N214" s="94"/>
      <c r="O214" s="5"/>
      <c r="P214" s="6"/>
      <c r="Q214" s="5"/>
      <c r="R214" s="50"/>
      <c r="S214" s="590"/>
      <c r="T214" s="591"/>
    </row>
    <row r="215" spans="1:20" ht="48.75" customHeight="1">
      <c r="A215" s="59" t="s">
        <v>341</v>
      </c>
      <c r="B215" s="54"/>
      <c r="C215" s="414" t="s">
        <v>392</v>
      </c>
      <c r="D215" s="117"/>
      <c r="E215" s="56"/>
      <c r="F215" s="70"/>
      <c r="G215" s="71"/>
      <c r="H215" s="415"/>
      <c r="I215" s="416"/>
      <c r="J215" s="417"/>
      <c r="K215" s="416"/>
      <c r="L215" s="417"/>
      <c r="M215" s="416"/>
      <c r="N215" s="78">
        <v>2000000</v>
      </c>
      <c r="O215" s="77"/>
      <c r="P215" s="78"/>
      <c r="Q215" s="54"/>
      <c r="R215" s="114">
        <f>+N215+P215</f>
        <v>2000000</v>
      </c>
      <c r="S215" s="604" t="s">
        <v>269</v>
      </c>
      <c r="T215" s="605"/>
    </row>
    <row r="216" spans="1:20" ht="51" customHeight="1">
      <c r="A216" s="357"/>
      <c r="B216" s="3"/>
      <c r="C216" s="326"/>
      <c r="D216" s="583" t="s">
        <v>149</v>
      </c>
      <c r="E216" s="584"/>
      <c r="F216" s="584"/>
      <c r="G216" s="585"/>
      <c r="H216" s="359"/>
      <c r="I216" s="359"/>
      <c r="J216" s="355"/>
      <c r="K216" s="361"/>
      <c r="L216" s="355"/>
      <c r="M216" s="363"/>
      <c r="N216" s="13"/>
      <c r="O216" s="3"/>
      <c r="P216" s="12"/>
      <c r="Q216" s="3"/>
      <c r="R216" s="12"/>
      <c r="S216" s="356"/>
      <c r="T216" s="365"/>
    </row>
    <row r="217" spans="1:20" ht="38.25" customHeight="1">
      <c r="A217" s="358"/>
      <c r="B217" s="3"/>
      <c r="C217" s="138"/>
      <c r="D217" s="599" t="s">
        <v>150</v>
      </c>
      <c r="E217" s="600"/>
      <c r="F217" s="600"/>
      <c r="G217" s="601"/>
      <c r="H217" s="360"/>
      <c r="I217" s="360">
        <v>5</v>
      </c>
      <c r="J217" s="355"/>
      <c r="K217" s="362"/>
      <c r="L217" s="355"/>
      <c r="M217" s="364"/>
      <c r="N217" s="14"/>
      <c r="O217" s="3"/>
      <c r="P217" s="137"/>
      <c r="Q217" s="3"/>
      <c r="R217" s="137"/>
      <c r="S217" s="283"/>
      <c r="T217" s="228"/>
    </row>
    <row r="218" spans="1:20" ht="55.5" hidden="1" customHeight="1" thickBot="1">
      <c r="A218" s="208"/>
      <c r="B218" s="209"/>
      <c r="C218" s="210"/>
      <c r="D218" s="211"/>
      <c r="E218" s="212"/>
      <c r="F218" s="212"/>
      <c r="G218" s="213"/>
      <c r="H218" s="214"/>
      <c r="I218" s="214"/>
      <c r="J218" s="215"/>
      <c r="K218" s="216"/>
      <c r="L218" s="215"/>
      <c r="M218" s="216"/>
      <c r="N218" s="217"/>
      <c r="O218" s="218"/>
      <c r="P218" s="219"/>
      <c r="Q218" s="220"/>
      <c r="R218" s="354"/>
      <c r="S218" s="752"/>
      <c r="T218" s="753"/>
    </row>
    <row r="219" spans="1:20" ht="63" hidden="1" customHeight="1" thickBot="1">
      <c r="A219" s="142"/>
      <c r="B219" s="5"/>
      <c r="C219" s="64"/>
      <c r="D219" s="596"/>
      <c r="E219" s="597"/>
      <c r="F219" s="597"/>
      <c r="G219" s="598"/>
      <c r="H219" s="17"/>
      <c r="I219" s="17"/>
      <c r="J219" s="173"/>
      <c r="K219" s="174"/>
      <c r="L219" s="173"/>
      <c r="M219" s="174"/>
      <c r="N219" s="6"/>
      <c r="O219" s="16"/>
      <c r="P219" s="175"/>
      <c r="Q219" s="163"/>
      <c r="R219" s="50"/>
      <c r="S219" s="203"/>
      <c r="T219" s="204"/>
    </row>
    <row r="220" spans="1:20" ht="57.75" hidden="1" customHeight="1" thickBot="1">
      <c r="A220" s="142"/>
      <c r="B220" s="5"/>
      <c r="C220" s="64"/>
      <c r="D220" s="765"/>
      <c r="E220" s="766"/>
      <c r="F220" s="766"/>
      <c r="G220" s="767"/>
      <c r="H220" s="17"/>
      <c r="I220" s="221"/>
      <c r="J220" s="173"/>
      <c r="K220" s="222"/>
      <c r="L220" s="173"/>
      <c r="M220" s="222"/>
      <c r="N220" s="6"/>
      <c r="O220" s="16"/>
      <c r="P220" s="175"/>
      <c r="Q220" s="163"/>
      <c r="R220" s="50"/>
      <c r="S220" s="285"/>
      <c r="T220" s="284"/>
    </row>
    <row r="221" spans="1:20" ht="57.75" customHeight="1">
      <c r="A221" s="382" t="s">
        <v>342</v>
      </c>
      <c r="B221" s="298"/>
      <c r="C221" s="418" t="s">
        <v>393</v>
      </c>
      <c r="D221" s="419"/>
      <c r="E221" s="308"/>
      <c r="F221" s="319"/>
      <c r="G221" s="320"/>
      <c r="H221" s="420"/>
      <c r="I221" s="421"/>
      <c r="J221" s="422"/>
      <c r="K221" s="421"/>
      <c r="L221" s="422"/>
      <c r="M221" s="421"/>
      <c r="N221" s="350">
        <v>3082542</v>
      </c>
      <c r="O221" s="351"/>
      <c r="P221" s="350">
        <v>1828458</v>
      </c>
      <c r="Q221" s="298"/>
      <c r="R221" s="401">
        <f>+N221+P221</f>
        <v>4911000</v>
      </c>
      <c r="S221" s="649" t="s">
        <v>269</v>
      </c>
      <c r="T221" s="756"/>
    </row>
    <row r="222" spans="1:20" ht="57.75" customHeight="1">
      <c r="A222" s="357"/>
      <c r="B222" s="301"/>
      <c r="C222" s="326"/>
      <c r="D222" s="583" t="s">
        <v>149</v>
      </c>
      <c r="E222" s="584"/>
      <c r="F222" s="584"/>
      <c r="G222" s="585"/>
      <c r="H222" s="359"/>
      <c r="I222" s="359"/>
      <c r="J222" s="366"/>
      <c r="K222" s="363"/>
      <c r="L222" s="366"/>
      <c r="M222" s="363"/>
      <c r="N222" s="13"/>
      <c r="O222" s="301"/>
      <c r="P222" s="12"/>
      <c r="Q222" s="301"/>
      <c r="R222" s="12"/>
      <c r="S222" s="367"/>
      <c r="T222" s="365"/>
    </row>
    <row r="223" spans="1:20" ht="57.75" customHeight="1">
      <c r="A223" s="358"/>
      <c r="B223" s="16"/>
      <c r="C223" s="327"/>
      <c r="D223" s="765" t="s">
        <v>150</v>
      </c>
      <c r="E223" s="766"/>
      <c r="F223" s="766"/>
      <c r="G223" s="767"/>
      <c r="H223" s="17"/>
      <c r="I223" s="17">
        <v>20</v>
      </c>
      <c r="J223" s="173"/>
      <c r="K223" s="174"/>
      <c r="L223" s="173"/>
      <c r="M223" s="174"/>
      <c r="N223" s="6"/>
      <c r="O223" s="16"/>
      <c r="P223" s="175"/>
      <c r="Q223" s="16"/>
      <c r="R223" s="175"/>
      <c r="S223" s="304"/>
      <c r="T223" s="295"/>
    </row>
    <row r="224" spans="1:20" ht="38.25" customHeight="1">
      <c r="A224" s="160" t="s">
        <v>53</v>
      </c>
      <c r="B224" s="156"/>
      <c r="C224" s="147" t="s">
        <v>10</v>
      </c>
      <c r="D224" s="152"/>
      <c r="E224" s="153"/>
      <c r="F224" s="153"/>
      <c r="G224" s="154"/>
      <c r="H224" s="155"/>
      <c r="I224" s="155"/>
      <c r="J224" s="156"/>
      <c r="K224" s="155"/>
      <c r="L224" s="156"/>
      <c r="M224" s="155"/>
      <c r="N224" s="452">
        <f>+N227</f>
        <v>21300000</v>
      </c>
      <c r="O224" s="452" t="e">
        <f>+O227+#REF!</f>
        <v>#REF!</v>
      </c>
      <c r="P224" s="452">
        <f>+P227</f>
        <v>0</v>
      </c>
      <c r="Q224" s="452" t="e">
        <f>+Q227+#REF!</f>
        <v>#REF!</v>
      </c>
      <c r="R224" s="454">
        <f>+R227</f>
        <v>21300000</v>
      </c>
      <c r="S224" s="530" t="s">
        <v>171</v>
      </c>
      <c r="T224" s="531"/>
    </row>
    <row r="225" spans="1:24" ht="42" customHeight="1">
      <c r="A225" s="21"/>
      <c r="B225" s="1"/>
      <c r="C225" s="65"/>
      <c r="D225" s="532" t="s">
        <v>97</v>
      </c>
      <c r="E225" s="533"/>
      <c r="F225" s="533"/>
      <c r="G225" s="534"/>
      <c r="H225" s="13"/>
      <c r="I225" s="13"/>
      <c r="J225" s="1"/>
      <c r="K225" s="13"/>
      <c r="L225" s="1"/>
      <c r="M225" s="13"/>
      <c r="N225" s="13"/>
      <c r="O225" s="1"/>
      <c r="P225" s="13"/>
      <c r="Q225" s="1"/>
      <c r="R225" s="52"/>
      <c r="S225" s="535"/>
      <c r="T225" s="536"/>
    </row>
    <row r="226" spans="1:24" ht="41.25" customHeight="1">
      <c r="A226" s="20"/>
      <c r="B226" s="5"/>
      <c r="C226" s="64"/>
      <c r="D226" s="15"/>
      <c r="E226" s="16"/>
      <c r="F226" s="539" t="s">
        <v>365</v>
      </c>
      <c r="G226" s="540"/>
      <c r="H226" s="234">
        <v>15516</v>
      </c>
      <c r="I226" s="234">
        <v>15516</v>
      </c>
      <c r="J226" s="235"/>
      <c r="K226" s="234">
        <v>15516</v>
      </c>
      <c r="L226" s="235"/>
      <c r="M226" s="234">
        <v>15516</v>
      </c>
      <c r="N226" s="6"/>
      <c r="O226" s="5"/>
      <c r="P226" s="6"/>
      <c r="Q226" s="5"/>
      <c r="R226" s="50"/>
      <c r="S226" s="537"/>
      <c r="T226" s="538"/>
    </row>
    <row r="227" spans="1:24" ht="75.75" customHeight="1">
      <c r="A227" s="26" t="s">
        <v>67</v>
      </c>
      <c r="B227" s="27"/>
      <c r="C227" s="37" t="s">
        <v>6</v>
      </c>
      <c r="D227" s="28"/>
      <c r="E227" s="29"/>
      <c r="F227" s="29"/>
      <c r="G227" s="30"/>
      <c r="H227" s="32"/>
      <c r="I227" s="32"/>
      <c r="J227" s="27"/>
      <c r="K227" s="32"/>
      <c r="L227" s="27"/>
      <c r="M227" s="32"/>
      <c r="N227" s="32">
        <v>21300000</v>
      </c>
      <c r="O227" s="27"/>
      <c r="P227" s="32"/>
      <c r="Q227" s="27"/>
      <c r="R227" s="51">
        <f>+N227+P227</f>
        <v>21300000</v>
      </c>
      <c r="S227" s="575" t="s">
        <v>172</v>
      </c>
      <c r="T227" s="576"/>
    </row>
    <row r="228" spans="1:24" ht="47.25" customHeight="1">
      <c r="A228" s="21"/>
      <c r="B228" s="1"/>
      <c r="C228" s="65"/>
      <c r="D228" s="532" t="s">
        <v>366</v>
      </c>
      <c r="E228" s="533"/>
      <c r="F228" s="533"/>
      <c r="G228" s="534"/>
      <c r="H228" s="13"/>
      <c r="I228" s="13"/>
      <c r="J228" s="1"/>
      <c r="K228" s="13"/>
      <c r="L228" s="1"/>
      <c r="M228" s="13"/>
      <c r="N228" s="13"/>
      <c r="O228" s="1"/>
      <c r="P228" s="13"/>
      <c r="Q228" s="1"/>
      <c r="R228" s="52"/>
      <c r="S228" s="535"/>
      <c r="T228" s="536"/>
    </row>
    <row r="229" spans="1:24" ht="54" customHeight="1">
      <c r="A229" s="20"/>
      <c r="B229" s="5"/>
      <c r="C229" s="64"/>
      <c r="D229" s="15"/>
      <c r="E229" s="16"/>
      <c r="F229" s="539" t="s">
        <v>213</v>
      </c>
      <c r="G229" s="540"/>
      <c r="H229" s="234">
        <v>6</v>
      </c>
      <c r="I229" s="234">
        <v>4</v>
      </c>
      <c r="J229" s="235"/>
      <c r="K229" s="234">
        <v>2</v>
      </c>
      <c r="L229" s="235"/>
      <c r="M229" s="234">
        <v>2</v>
      </c>
      <c r="N229" s="6"/>
      <c r="O229" s="5"/>
      <c r="P229" s="6"/>
      <c r="Q229" s="5"/>
      <c r="R229" s="50"/>
      <c r="S229" s="537"/>
      <c r="T229" s="538"/>
    </row>
    <row r="230" spans="1:24" ht="54" hidden="1" customHeight="1">
      <c r="A230" s="26"/>
      <c r="B230" s="27"/>
      <c r="C230" s="37"/>
      <c r="D230" s="28"/>
      <c r="E230" s="29"/>
      <c r="F230" s="29"/>
      <c r="G230" s="30"/>
      <c r="H230" s="32"/>
      <c r="I230" s="32"/>
      <c r="J230" s="27"/>
      <c r="K230" s="32"/>
      <c r="L230" s="27"/>
      <c r="M230" s="32"/>
      <c r="N230" s="32"/>
      <c r="O230" s="27"/>
      <c r="P230" s="32"/>
      <c r="Q230" s="27"/>
      <c r="R230" s="51"/>
      <c r="S230" s="575"/>
      <c r="T230" s="576"/>
    </row>
    <row r="231" spans="1:24" ht="54" hidden="1" customHeight="1">
      <c r="A231" s="21"/>
      <c r="B231" s="1"/>
      <c r="C231" s="65"/>
      <c r="D231" s="532"/>
      <c r="E231" s="533"/>
      <c r="F231" s="533"/>
      <c r="G231" s="534"/>
      <c r="H231" s="13"/>
      <c r="I231" s="13"/>
      <c r="J231" s="1"/>
      <c r="K231" s="13"/>
      <c r="L231" s="1"/>
      <c r="M231" s="13"/>
      <c r="N231" s="13"/>
      <c r="O231" s="1"/>
      <c r="P231" s="13"/>
      <c r="Q231" s="1"/>
      <c r="R231" s="52"/>
      <c r="S231" s="535"/>
      <c r="T231" s="536"/>
    </row>
    <row r="232" spans="1:24" ht="54" hidden="1" customHeight="1">
      <c r="A232" s="20"/>
      <c r="B232" s="5"/>
      <c r="C232" s="64"/>
      <c r="D232" s="15"/>
      <c r="E232" s="16"/>
      <c r="F232" s="539"/>
      <c r="G232" s="540"/>
      <c r="H232" s="234"/>
      <c r="I232" s="234"/>
      <c r="J232" s="235"/>
      <c r="K232" s="234"/>
      <c r="L232" s="235"/>
      <c r="M232" s="234"/>
      <c r="N232" s="6"/>
      <c r="O232" s="5"/>
      <c r="P232" s="6"/>
      <c r="Q232" s="5"/>
      <c r="R232" s="50"/>
      <c r="S232" s="537"/>
      <c r="T232" s="538"/>
    </row>
    <row r="233" spans="1:24" ht="82.5" customHeight="1">
      <c r="A233" s="38" t="s">
        <v>54</v>
      </c>
      <c r="B233" s="7"/>
      <c r="C233" s="67" t="s">
        <v>11</v>
      </c>
      <c r="D233" s="8"/>
      <c r="E233" s="9"/>
      <c r="F233" s="9"/>
      <c r="G233" s="10"/>
      <c r="H233" s="11"/>
      <c r="I233" s="11"/>
      <c r="J233" s="7"/>
      <c r="K233" s="11"/>
      <c r="L233" s="7"/>
      <c r="M233" s="11"/>
      <c r="N233" s="450">
        <f>+N236+N240+N245+N248+N253+N256+N259+N261+N263+N265+N269+N271</f>
        <v>53638000</v>
      </c>
      <c r="O233" s="450">
        <f>+O236+O240+O245+O253+O259</f>
        <v>0</v>
      </c>
      <c r="P233" s="450">
        <f>+P236+P240+P245+P248+P253+P256+P259+P261+P263+P265+P269+P271</f>
        <v>3109517</v>
      </c>
      <c r="Q233" s="450">
        <f>+Q236+Q240+Q245+Q248+Q253+Q256+Q259+Q261+Q263+Q267</f>
        <v>0</v>
      </c>
      <c r="R233" s="455">
        <f>+N233+P233</f>
        <v>56747517</v>
      </c>
      <c r="S233" s="530" t="s">
        <v>389</v>
      </c>
      <c r="T233" s="531"/>
    </row>
    <row r="234" spans="1:24" ht="45" customHeight="1">
      <c r="A234" s="21"/>
      <c r="B234" s="1"/>
      <c r="C234" s="65"/>
      <c r="D234" s="532" t="s">
        <v>98</v>
      </c>
      <c r="E234" s="533"/>
      <c r="F234" s="533"/>
      <c r="G234" s="534"/>
      <c r="H234" s="13"/>
      <c r="I234" s="13"/>
      <c r="J234" s="1"/>
      <c r="K234" s="13"/>
      <c r="L234" s="1"/>
      <c r="M234" s="13"/>
      <c r="N234" s="13"/>
      <c r="O234" s="1"/>
      <c r="P234" s="13"/>
      <c r="Q234" s="1"/>
      <c r="R234" s="52"/>
      <c r="S234" s="588"/>
      <c r="T234" s="589"/>
    </row>
    <row r="235" spans="1:24" ht="51" customHeight="1">
      <c r="A235" s="20"/>
      <c r="B235" s="5"/>
      <c r="C235" s="64"/>
      <c r="D235" s="15"/>
      <c r="E235" s="16"/>
      <c r="F235" s="539" t="s">
        <v>99</v>
      </c>
      <c r="G235" s="540"/>
      <c r="H235" s="47" t="s">
        <v>112</v>
      </c>
      <c r="I235" s="47" t="s">
        <v>112</v>
      </c>
      <c r="J235" s="80"/>
      <c r="K235" s="47" t="s">
        <v>112</v>
      </c>
      <c r="L235" s="80"/>
      <c r="M235" s="47" t="s">
        <v>112</v>
      </c>
      <c r="N235" s="6"/>
      <c r="O235" s="5"/>
      <c r="P235" s="6"/>
      <c r="Q235" s="5"/>
      <c r="R235" s="50"/>
      <c r="S235" s="590"/>
      <c r="T235" s="591"/>
    </row>
    <row r="236" spans="1:24" ht="108.75" customHeight="1">
      <c r="A236" s="26" t="s">
        <v>73</v>
      </c>
      <c r="B236" s="27"/>
      <c r="C236" s="37" t="s">
        <v>6</v>
      </c>
      <c r="D236" s="28"/>
      <c r="E236" s="29"/>
      <c r="F236" s="29"/>
      <c r="G236" s="30"/>
      <c r="H236" s="32"/>
      <c r="I236" s="32"/>
      <c r="J236" s="27"/>
      <c r="K236" s="32"/>
      <c r="L236" s="27"/>
      <c r="M236" s="32"/>
      <c r="N236" s="32">
        <v>14380000</v>
      </c>
      <c r="O236" s="27"/>
      <c r="P236" s="32">
        <v>18476</v>
      </c>
      <c r="Q236" s="27"/>
      <c r="R236" s="51">
        <f>+N236+P236</f>
        <v>14398476</v>
      </c>
      <c r="S236" s="604" t="s">
        <v>177</v>
      </c>
      <c r="T236" s="605"/>
      <c r="W236" s="749"/>
      <c r="X236" s="749"/>
    </row>
    <row r="237" spans="1:24" ht="40.5" customHeight="1">
      <c r="A237" s="21"/>
      <c r="B237" s="1"/>
      <c r="C237" s="65"/>
      <c r="D237" s="532" t="s">
        <v>367</v>
      </c>
      <c r="E237" s="533"/>
      <c r="F237" s="533"/>
      <c r="G237" s="534"/>
      <c r="H237" s="40"/>
      <c r="I237" s="40"/>
      <c r="J237" s="40"/>
      <c r="K237" s="41"/>
      <c r="L237" s="1"/>
      <c r="M237" s="35"/>
      <c r="N237" s="13"/>
      <c r="O237" s="1"/>
      <c r="P237" s="13"/>
      <c r="Q237" s="1"/>
      <c r="R237" s="52"/>
      <c r="S237" s="588"/>
      <c r="T237" s="589"/>
    </row>
    <row r="238" spans="1:24" ht="61.5" customHeight="1">
      <c r="A238" s="19"/>
      <c r="B238" s="2"/>
      <c r="C238" s="63"/>
      <c r="D238" s="4"/>
      <c r="E238" s="3"/>
      <c r="F238" s="558" t="s">
        <v>368</v>
      </c>
      <c r="G238" s="559"/>
      <c r="H238" s="89" t="s">
        <v>332</v>
      </c>
      <c r="I238" s="89" t="s">
        <v>332</v>
      </c>
      <c r="J238" s="89" t="s">
        <v>120</v>
      </c>
      <c r="K238" s="89" t="s">
        <v>332</v>
      </c>
      <c r="L238" s="89" t="s">
        <v>121</v>
      </c>
      <c r="M238" s="89" t="s">
        <v>332</v>
      </c>
      <c r="N238" s="14"/>
      <c r="O238" s="2"/>
      <c r="P238" s="14"/>
      <c r="Q238" s="2"/>
      <c r="R238" s="49"/>
      <c r="S238" s="602"/>
      <c r="T238" s="603"/>
    </row>
    <row r="239" spans="1:24" ht="61.5" customHeight="1">
      <c r="A239" s="19"/>
      <c r="B239" s="2"/>
      <c r="C239" s="63"/>
      <c r="D239" s="4"/>
      <c r="E239" s="3"/>
      <c r="F239" s="558"/>
      <c r="G239" s="559"/>
      <c r="H239" s="89"/>
      <c r="I239" s="89"/>
      <c r="J239" s="89"/>
      <c r="K239" s="89"/>
      <c r="L239" s="89"/>
      <c r="M239" s="89"/>
      <c r="N239" s="14"/>
      <c r="O239" s="2"/>
      <c r="P239" s="14"/>
      <c r="Q239" s="2"/>
      <c r="R239" s="49"/>
      <c r="S239" s="294"/>
      <c r="T239" s="295"/>
    </row>
    <row r="240" spans="1:24" ht="76.5" customHeight="1">
      <c r="A240" s="329" t="s">
        <v>100</v>
      </c>
      <c r="B240" s="342"/>
      <c r="C240" s="374" t="s">
        <v>1</v>
      </c>
      <c r="D240" s="368"/>
      <c r="E240" s="369"/>
      <c r="F240" s="369"/>
      <c r="G240" s="370"/>
      <c r="H240" s="151"/>
      <c r="I240" s="151"/>
      <c r="J240" s="342"/>
      <c r="K240" s="151"/>
      <c r="L240" s="342"/>
      <c r="M240" s="151"/>
      <c r="N240" s="32">
        <v>390000</v>
      </c>
      <c r="O240" s="27"/>
      <c r="P240" s="32"/>
      <c r="Q240" s="27"/>
      <c r="R240" s="51">
        <f>+N240+P240</f>
        <v>390000</v>
      </c>
      <c r="S240" s="604" t="s">
        <v>177</v>
      </c>
      <c r="T240" s="605"/>
    </row>
    <row r="241" spans="1:28" ht="46.5" customHeight="1">
      <c r="A241" s="21"/>
      <c r="B241" s="1"/>
      <c r="C241" s="159"/>
      <c r="D241" s="577" t="s">
        <v>215</v>
      </c>
      <c r="E241" s="578"/>
      <c r="F241" s="578"/>
      <c r="G241" s="579"/>
      <c r="H241" s="226"/>
      <c r="I241" s="226"/>
      <c r="J241" s="375"/>
      <c r="K241" s="337"/>
      <c r="L241" s="375"/>
      <c r="M241" s="337"/>
      <c r="N241" s="12"/>
      <c r="O241" s="1"/>
      <c r="P241" s="13"/>
      <c r="Q241" s="1"/>
      <c r="R241" s="52"/>
      <c r="S241" s="588"/>
      <c r="T241" s="589"/>
    </row>
    <row r="242" spans="1:28" ht="46.5" customHeight="1">
      <c r="A242" s="19"/>
      <c r="B242" s="2"/>
      <c r="C242" s="133"/>
      <c r="D242" s="267"/>
      <c r="E242" s="290"/>
      <c r="F242" s="549" t="s">
        <v>178</v>
      </c>
      <c r="G242" s="642"/>
      <c r="H242" s="194">
        <v>3</v>
      </c>
      <c r="I242" s="194">
        <v>3</v>
      </c>
      <c r="J242" s="371"/>
      <c r="K242" s="347">
        <v>3</v>
      </c>
      <c r="L242" s="371"/>
      <c r="M242" s="347">
        <v>3</v>
      </c>
      <c r="N242" s="137"/>
      <c r="O242" s="2"/>
      <c r="P242" s="14"/>
      <c r="Q242" s="2"/>
      <c r="R242" s="49"/>
      <c r="S242" s="602"/>
      <c r="T242" s="603"/>
    </row>
    <row r="243" spans="1:28" ht="52.5" customHeight="1">
      <c r="A243" s="19"/>
      <c r="B243" s="2"/>
      <c r="C243" s="133"/>
      <c r="D243" s="267"/>
      <c r="E243" s="290"/>
      <c r="F243" s="549" t="s">
        <v>216</v>
      </c>
      <c r="G243" s="642"/>
      <c r="H243" s="345" t="s">
        <v>218</v>
      </c>
      <c r="I243" s="345" t="s">
        <v>218</v>
      </c>
      <c r="J243" s="344" t="s">
        <v>219</v>
      </c>
      <c r="K243" s="345" t="s">
        <v>219</v>
      </c>
      <c r="L243" s="372"/>
      <c r="M243" s="376" t="s">
        <v>266</v>
      </c>
      <c r="N243" s="137"/>
      <c r="O243" s="2"/>
      <c r="P243" s="14"/>
      <c r="Q243" s="2"/>
      <c r="R243" s="49"/>
      <c r="S243" s="602"/>
      <c r="T243" s="603"/>
      <c r="W243" s="344"/>
      <c r="X243" s="344"/>
      <c r="Y243" s="344"/>
      <c r="Z243" s="344"/>
      <c r="AA243" s="372"/>
      <c r="AB243" s="344"/>
    </row>
    <row r="244" spans="1:28" ht="51" customHeight="1">
      <c r="A244" s="20"/>
      <c r="B244" s="5"/>
      <c r="C244" s="119"/>
      <c r="D244" s="239"/>
      <c r="E244" s="244"/>
      <c r="F244" s="528" t="s">
        <v>217</v>
      </c>
      <c r="G244" s="751"/>
      <c r="H244" s="245">
        <v>13</v>
      </c>
      <c r="I244" s="245">
        <v>13</v>
      </c>
      <c r="J244" s="373"/>
      <c r="K244" s="338">
        <v>15</v>
      </c>
      <c r="L244" s="373"/>
      <c r="M244" s="338">
        <v>17</v>
      </c>
      <c r="N244" s="175"/>
      <c r="O244" s="5"/>
      <c r="P244" s="6"/>
      <c r="Q244" s="5"/>
      <c r="R244" s="50"/>
      <c r="S244" s="590"/>
      <c r="T244" s="591"/>
    </row>
    <row r="245" spans="1:28" ht="88.5" customHeight="1">
      <c r="A245" s="377" t="s">
        <v>73</v>
      </c>
      <c r="B245" s="298"/>
      <c r="C245" s="318" t="s">
        <v>6</v>
      </c>
      <c r="D245" s="307"/>
      <c r="E245" s="308"/>
      <c r="F245" s="330"/>
      <c r="G245" s="378"/>
      <c r="H245" s="297"/>
      <c r="I245" s="297"/>
      <c r="J245" s="298"/>
      <c r="K245" s="297"/>
      <c r="L245" s="298"/>
      <c r="M245" s="297"/>
      <c r="N245" s="297">
        <v>28349000</v>
      </c>
      <c r="O245" s="298"/>
      <c r="P245" s="297">
        <v>258026</v>
      </c>
      <c r="Q245" s="298"/>
      <c r="R245" s="379">
        <f>+N245+P245</f>
        <v>28607026</v>
      </c>
      <c r="S245" s="604" t="s">
        <v>390</v>
      </c>
      <c r="T245" s="605"/>
    </row>
    <row r="246" spans="1:28" ht="49.5" customHeight="1">
      <c r="A246" s="381"/>
      <c r="B246" s="301"/>
      <c r="C246" s="326"/>
      <c r="D246" s="532" t="s">
        <v>220</v>
      </c>
      <c r="E246" s="560"/>
      <c r="F246" s="560"/>
      <c r="G246" s="561"/>
      <c r="H246" s="13"/>
      <c r="I246" s="13"/>
      <c r="J246" s="301"/>
      <c r="K246" s="12"/>
      <c r="L246" s="301"/>
      <c r="M246" s="12"/>
      <c r="N246" s="13"/>
      <c r="O246" s="301"/>
      <c r="P246" s="12"/>
      <c r="Q246" s="301"/>
      <c r="R246" s="12"/>
      <c r="S246" s="588"/>
      <c r="T246" s="589"/>
    </row>
    <row r="247" spans="1:28" ht="36.75" customHeight="1">
      <c r="A247" s="163"/>
      <c r="B247" s="16"/>
      <c r="C247" s="327"/>
      <c r="D247" s="15"/>
      <c r="E247" s="16"/>
      <c r="F247" s="539" t="s">
        <v>368</v>
      </c>
      <c r="G247" s="582"/>
      <c r="H247" s="89" t="s">
        <v>333</v>
      </c>
      <c r="I247" s="89" t="s">
        <v>333</v>
      </c>
      <c r="J247" s="380"/>
      <c r="K247" s="89" t="s">
        <v>333</v>
      </c>
      <c r="L247" s="380"/>
      <c r="M247" s="89" t="s">
        <v>333</v>
      </c>
      <c r="N247" s="6"/>
      <c r="O247" s="16"/>
      <c r="P247" s="175"/>
      <c r="Q247" s="16"/>
      <c r="R247" s="175"/>
      <c r="S247" s="590"/>
      <c r="T247" s="591"/>
    </row>
    <row r="248" spans="1:28" ht="68.25" customHeight="1">
      <c r="A248" s="377" t="s">
        <v>100</v>
      </c>
      <c r="B248" s="298"/>
      <c r="C248" s="318" t="s">
        <v>1</v>
      </c>
      <c r="D248" s="307"/>
      <c r="E248" s="308"/>
      <c r="F248" s="330"/>
      <c r="G248" s="378"/>
      <c r="H248" s="297"/>
      <c r="I248" s="297"/>
      <c r="J248" s="298"/>
      <c r="K248" s="297"/>
      <c r="L248" s="298"/>
      <c r="M248" s="297"/>
      <c r="N248" s="297">
        <v>2286000</v>
      </c>
      <c r="O248" s="298"/>
      <c r="P248" s="297"/>
      <c r="Q248" s="298"/>
      <c r="R248" s="379">
        <f>+N248+P248</f>
        <v>2286000</v>
      </c>
      <c r="S248" s="604" t="s">
        <v>390</v>
      </c>
      <c r="T248" s="605"/>
    </row>
    <row r="249" spans="1:28" ht="44.25" customHeight="1">
      <c r="A249" s="381"/>
      <c r="B249" s="301"/>
      <c r="C249" s="326"/>
      <c r="D249" s="577" t="s">
        <v>221</v>
      </c>
      <c r="E249" s="578"/>
      <c r="F249" s="578"/>
      <c r="G249" s="579"/>
      <c r="H249" s="226"/>
      <c r="I249" s="226"/>
      <c r="J249" s="375"/>
      <c r="K249" s="337"/>
      <c r="L249" s="375"/>
      <c r="M249" s="337"/>
      <c r="N249" s="13"/>
      <c r="O249" s="301"/>
      <c r="P249" s="12"/>
      <c r="Q249" s="301"/>
      <c r="R249" s="12"/>
      <c r="S249" s="588"/>
      <c r="T249" s="589"/>
    </row>
    <row r="250" spans="1:28" ht="56.25" customHeight="1">
      <c r="A250" s="139"/>
      <c r="B250" s="3"/>
      <c r="C250" s="138"/>
      <c r="D250" s="267"/>
      <c r="E250" s="290"/>
      <c r="F250" s="549" t="s">
        <v>223</v>
      </c>
      <c r="G250" s="642"/>
      <c r="H250" s="194">
        <v>9</v>
      </c>
      <c r="I250" s="194">
        <v>9</v>
      </c>
      <c r="J250" s="371"/>
      <c r="K250" s="347">
        <v>10</v>
      </c>
      <c r="L250" s="371"/>
      <c r="M250" s="347">
        <v>11</v>
      </c>
      <c r="N250" s="14"/>
      <c r="O250" s="3"/>
      <c r="P250" s="137"/>
      <c r="Q250" s="3"/>
      <c r="R250" s="137"/>
      <c r="S250" s="602"/>
      <c r="T250" s="603"/>
    </row>
    <row r="251" spans="1:28" ht="72" customHeight="1">
      <c r="A251" s="139"/>
      <c r="B251" s="3"/>
      <c r="C251" s="138"/>
      <c r="D251" s="267"/>
      <c r="E251" s="290"/>
      <c r="F251" s="549" t="s">
        <v>222</v>
      </c>
      <c r="G251" s="642"/>
      <c r="H251" s="194">
        <v>9</v>
      </c>
      <c r="I251" s="194">
        <v>9</v>
      </c>
      <c r="J251" s="371"/>
      <c r="K251" s="347">
        <v>10</v>
      </c>
      <c r="L251" s="371"/>
      <c r="M251" s="347">
        <v>11</v>
      </c>
      <c r="N251" s="14"/>
      <c r="O251" s="3"/>
      <c r="P251" s="137"/>
      <c r="Q251" s="3"/>
      <c r="R251" s="137"/>
      <c r="S251" s="602"/>
      <c r="T251" s="603"/>
    </row>
    <row r="252" spans="1:28" ht="49.5" customHeight="1">
      <c r="A252" s="163"/>
      <c r="B252" s="16"/>
      <c r="C252" s="327"/>
      <c r="D252" s="239"/>
      <c r="E252" s="244"/>
      <c r="F252" s="528" t="s">
        <v>217</v>
      </c>
      <c r="G252" s="751"/>
      <c r="H252" s="245">
        <v>9</v>
      </c>
      <c r="I252" s="245">
        <v>9</v>
      </c>
      <c r="J252" s="373"/>
      <c r="K252" s="338">
        <v>10</v>
      </c>
      <c r="L252" s="373"/>
      <c r="M252" s="338">
        <v>11</v>
      </c>
      <c r="N252" s="6"/>
      <c r="O252" s="16"/>
      <c r="P252" s="175"/>
      <c r="Q252" s="16"/>
      <c r="R252" s="175"/>
      <c r="S252" s="590"/>
      <c r="T252" s="591"/>
    </row>
    <row r="253" spans="1:28" s="72" customFormat="1" ht="98.25" customHeight="1">
      <c r="A253" s="382" t="s">
        <v>101</v>
      </c>
      <c r="B253" s="298"/>
      <c r="C253" s="383" t="s">
        <v>14</v>
      </c>
      <c r="D253" s="307"/>
      <c r="E253" s="308"/>
      <c r="F253" s="330"/>
      <c r="G253" s="384"/>
      <c r="H253" s="297"/>
      <c r="I253" s="297"/>
      <c r="J253" s="298"/>
      <c r="K253" s="297"/>
      <c r="L253" s="298"/>
      <c r="M253" s="297"/>
      <c r="N253" s="297">
        <v>3170000</v>
      </c>
      <c r="O253" s="298"/>
      <c r="P253" s="297"/>
      <c r="Q253" s="298"/>
      <c r="R253" s="379">
        <f>+N253+P253</f>
        <v>3170000</v>
      </c>
      <c r="S253" s="544" t="s">
        <v>179</v>
      </c>
      <c r="T253" s="645"/>
    </row>
    <row r="254" spans="1:28" ht="48.75" customHeight="1">
      <c r="A254" s="381"/>
      <c r="B254" s="301"/>
      <c r="C254" s="326"/>
      <c r="D254" s="532" t="s">
        <v>102</v>
      </c>
      <c r="E254" s="560"/>
      <c r="F254" s="560"/>
      <c r="G254" s="561"/>
      <c r="H254" s="13"/>
      <c r="I254" s="13"/>
      <c r="J254" s="301"/>
      <c r="K254" s="12"/>
      <c r="L254" s="301"/>
      <c r="M254" s="12"/>
      <c r="N254" s="13"/>
      <c r="O254" s="301"/>
      <c r="P254" s="12"/>
      <c r="Q254" s="301"/>
      <c r="R254" s="12"/>
      <c r="S254" s="588"/>
      <c r="T254" s="589"/>
    </row>
    <row r="255" spans="1:28" ht="42" customHeight="1">
      <c r="A255" s="163"/>
      <c r="B255" s="16"/>
      <c r="C255" s="327"/>
      <c r="D255" s="15"/>
      <c r="E255" s="16"/>
      <c r="F255" s="640" t="s">
        <v>103</v>
      </c>
      <c r="G255" s="641"/>
      <c r="H255" s="6">
        <v>3000000</v>
      </c>
      <c r="I255" s="6">
        <v>3000000</v>
      </c>
      <c r="J255" s="16"/>
      <c r="K255" s="175">
        <v>3000000</v>
      </c>
      <c r="L255" s="16"/>
      <c r="M255" s="175">
        <v>3000000</v>
      </c>
      <c r="N255" s="6"/>
      <c r="O255" s="16"/>
      <c r="P255" s="175"/>
      <c r="Q255" s="16"/>
      <c r="R255" s="175"/>
      <c r="S255" s="590"/>
      <c r="T255" s="591"/>
    </row>
    <row r="256" spans="1:28" ht="68.25" customHeight="1">
      <c r="A256" s="377" t="s">
        <v>100</v>
      </c>
      <c r="B256" s="298"/>
      <c r="C256" s="318" t="s">
        <v>1</v>
      </c>
      <c r="D256" s="307"/>
      <c r="E256" s="308"/>
      <c r="F256" s="330"/>
      <c r="G256" s="378"/>
      <c r="H256" s="297"/>
      <c r="I256" s="297"/>
      <c r="J256" s="298"/>
      <c r="K256" s="297"/>
      <c r="L256" s="298"/>
      <c r="M256" s="297"/>
      <c r="N256" s="297">
        <v>150000</v>
      </c>
      <c r="O256" s="298"/>
      <c r="P256" s="297"/>
      <c r="Q256" s="298"/>
      <c r="R256" s="379">
        <f>+N256+P256</f>
        <v>150000</v>
      </c>
      <c r="S256" s="604" t="s">
        <v>180</v>
      </c>
      <c r="T256" s="605"/>
    </row>
    <row r="257" spans="1:20" ht="42" customHeight="1">
      <c r="A257" s="381"/>
      <c r="B257" s="301"/>
      <c r="C257" s="326"/>
      <c r="D257" s="532" t="s">
        <v>184</v>
      </c>
      <c r="E257" s="560"/>
      <c r="F257" s="560"/>
      <c r="G257" s="561"/>
      <c r="H257" s="13"/>
      <c r="I257" s="13"/>
      <c r="J257" s="301"/>
      <c r="K257" s="12"/>
      <c r="L257" s="301"/>
      <c r="M257" s="12"/>
      <c r="N257" s="13"/>
      <c r="O257" s="301"/>
      <c r="P257" s="12"/>
      <c r="Q257" s="301"/>
      <c r="R257" s="12"/>
      <c r="S257" s="588"/>
      <c r="T257" s="589"/>
    </row>
    <row r="258" spans="1:20" ht="42" customHeight="1">
      <c r="A258" s="163"/>
      <c r="B258" s="16"/>
      <c r="C258" s="327"/>
      <c r="D258" s="15"/>
      <c r="E258" s="16"/>
      <c r="F258" s="640" t="s">
        <v>103</v>
      </c>
      <c r="G258" s="641"/>
      <c r="H258" s="6">
        <v>160000</v>
      </c>
      <c r="I258" s="6">
        <v>150000</v>
      </c>
      <c r="J258" s="380"/>
      <c r="K258" s="175">
        <v>160000</v>
      </c>
      <c r="L258" s="380"/>
      <c r="M258" s="175">
        <v>160000</v>
      </c>
      <c r="N258" s="6"/>
      <c r="O258" s="16"/>
      <c r="P258" s="175"/>
      <c r="Q258" s="16"/>
      <c r="R258" s="175"/>
      <c r="S258" s="590"/>
      <c r="T258" s="591"/>
    </row>
    <row r="259" spans="1:20" ht="91.5" hidden="1" customHeight="1">
      <c r="A259" s="59" t="s">
        <v>334</v>
      </c>
      <c r="B259" s="54"/>
      <c r="C259" s="273" t="s">
        <v>281</v>
      </c>
      <c r="D259" s="385"/>
      <c r="E259" s="386"/>
      <c r="F259" s="386"/>
      <c r="G259" s="387"/>
      <c r="H259" s="57"/>
      <c r="I259" s="57"/>
      <c r="J259" s="54"/>
      <c r="K259" s="57"/>
      <c r="L259" s="54"/>
      <c r="M259" s="57"/>
      <c r="N259" s="57"/>
      <c r="O259" s="54"/>
      <c r="P259" s="57">
        <v>0</v>
      </c>
      <c r="Q259" s="54"/>
      <c r="R259" s="58">
        <f>+N259+P259</f>
        <v>0</v>
      </c>
      <c r="S259" s="643" t="s">
        <v>181</v>
      </c>
      <c r="T259" s="644"/>
    </row>
    <row r="260" spans="1:20" ht="103.5" hidden="1" customHeight="1">
      <c r="A260" s="120"/>
      <c r="B260" s="36"/>
      <c r="C260" s="68"/>
      <c r="D260" s="646" t="s">
        <v>369</v>
      </c>
      <c r="E260" s="647"/>
      <c r="F260" s="647"/>
      <c r="G260" s="648"/>
      <c r="H260" s="24"/>
      <c r="I260" s="24">
        <v>1000</v>
      </c>
      <c r="J260" s="36"/>
      <c r="K260" s="24">
        <v>1200</v>
      </c>
      <c r="L260" s="36"/>
      <c r="M260" s="24">
        <v>1300</v>
      </c>
      <c r="N260" s="24"/>
      <c r="O260" s="36"/>
      <c r="P260" s="24"/>
      <c r="Q260" s="36"/>
      <c r="R260" s="87"/>
      <c r="S260" s="439"/>
      <c r="T260" s="440"/>
    </row>
    <row r="261" spans="1:20" ht="52.5" hidden="1" customHeight="1">
      <c r="A261" s="59" t="s">
        <v>343</v>
      </c>
      <c r="B261" s="59"/>
      <c r="C261" s="128" t="s">
        <v>282</v>
      </c>
      <c r="D261" s="637"/>
      <c r="E261" s="638"/>
      <c r="F261" s="638"/>
      <c r="G261" s="639"/>
      <c r="H261" s="389"/>
      <c r="I261" s="389"/>
      <c r="J261" s="442"/>
      <c r="K261" s="389"/>
      <c r="L261" s="389"/>
      <c r="M261" s="389"/>
      <c r="N261" s="78"/>
      <c r="O261" s="389"/>
      <c r="P261" s="78"/>
      <c r="Q261" s="129"/>
      <c r="R261" s="114">
        <f>+N261+P261</f>
        <v>0</v>
      </c>
      <c r="S261" s="643" t="s">
        <v>181</v>
      </c>
      <c r="T261" s="644"/>
    </row>
    <row r="262" spans="1:20" ht="67.5" hidden="1" customHeight="1">
      <c r="A262" s="120"/>
      <c r="B262" s="36"/>
      <c r="C262" s="68"/>
      <c r="D262" s="762" t="s">
        <v>267</v>
      </c>
      <c r="E262" s="763"/>
      <c r="F262" s="763"/>
      <c r="G262" s="764"/>
      <c r="H262" s="144"/>
      <c r="I262" s="144">
        <v>55</v>
      </c>
      <c r="J262" s="143"/>
      <c r="K262" s="144">
        <v>60</v>
      </c>
      <c r="L262" s="143"/>
      <c r="M262" s="144">
        <v>65</v>
      </c>
      <c r="N262" s="144"/>
      <c r="O262" s="143"/>
      <c r="P262" s="144"/>
      <c r="Q262" s="143"/>
      <c r="R262" s="145"/>
      <c r="S262" s="439"/>
      <c r="T262" s="440"/>
    </row>
    <row r="263" spans="1:20" ht="67.5" hidden="1" customHeight="1">
      <c r="A263" s="59"/>
      <c r="B263" s="59"/>
      <c r="C263" s="128"/>
      <c r="D263" s="637"/>
      <c r="E263" s="638"/>
      <c r="F263" s="638"/>
      <c r="G263" s="639"/>
      <c r="H263" s="389"/>
      <c r="I263" s="389"/>
      <c r="J263" s="389"/>
      <c r="K263" s="389"/>
      <c r="L263" s="389"/>
      <c r="M263" s="389"/>
      <c r="N263" s="78"/>
      <c r="O263" s="389"/>
      <c r="P263" s="389"/>
      <c r="Q263" s="129"/>
      <c r="R263" s="114"/>
      <c r="S263" s="643"/>
      <c r="T263" s="644"/>
    </row>
    <row r="264" spans="1:20" ht="67.5" hidden="1" customHeight="1">
      <c r="A264" s="166"/>
      <c r="B264" s="36"/>
      <c r="C264" s="68"/>
      <c r="D264" s="646"/>
      <c r="E264" s="647"/>
      <c r="F264" s="647"/>
      <c r="G264" s="648"/>
      <c r="H264" s="144"/>
      <c r="I264" s="144"/>
      <c r="J264" s="143"/>
      <c r="K264" s="144"/>
      <c r="L264" s="143"/>
      <c r="M264" s="144"/>
      <c r="N264" s="144"/>
      <c r="O264" s="143"/>
      <c r="P264" s="144"/>
      <c r="Q264" s="143"/>
      <c r="R264" s="145"/>
      <c r="S264" s="439"/>
      <c r="T264" s="440"/>
    </row>
    <row r="265" spans="1:20" ht="76.5" customHeight="1">
      <c r="A265" s="59" t="s">
        <v>257</v>
      </c>
      <c r="B265" s="54"/>
      <c r="C265" s="273" t="s">
        <v>283</v>
      </c>
      <c r="D265" s="287"/>
      <c r="E265" s="288"/>
      <c r="F265" s="288"/>
      <c r="G265" s="289"/>
      <c r="H265" s="289"/>
      <c r="I265" s="289"/>
      <c r="J265" s="54"/>
      <c r="K265" s="289"/>
      <c r="L265" s="54"/>
      <c r="M265" s="289"/>
      <c r="N265" s="57">
        <v>4100000</v>
      </c>
      <c r="O265" s="54"/>
      <c r="P265" s="57">
        <v>2489500</v>
      </c>
      <c r="Q265" s="54"/>
      <c r="R265" s="114">
        <f>SUM(N265:Q265)</f>
        <v>6589500</v>
      </c>
      <c r="S265" s="643" t="s">
        <v>181</v>
      </c>
      <c r="T265" s="644"/>
    </row>
    <row r="266" spans="1:20" ht="67.5" customHeight="1">
      <c r="A266" s="166"/>
      <c r="B266" s="36"/>
      <c r="C266" s="68"/>
      <c r="D266" s="646" t="s">
        <v>255</v>
      </c>
      <c r="E266" s="647"/>
      <c r="F266" s="647"/>
      <c r="G266" s="648"/>
      <c r="H266" s="144">
        <v>10000</v>
      </c>
      <c r="I266" s="388">
        <v>10000</v>
      </c>
      <c r="J266" s="143"/>
      <c r="K266" s="144">
        <v>11000</v>
      </c>
      <c r="L266" s="143"/>
      <c r="M266" s="144">
        <v>12000</v>
      </c>
      <c r="N266" s="144"/>
      <c r="O266" s="143"/>
      <c r="P266" s="144"/>
      <c r="Q266" s="143"/>
      <c r="R266" s="145"/>
      <c r="S266" s="439"/>
      <c r="T266" s="440"/>
    </row>
    <row r="267" spans="1:20" ht="67.5" hidden="1" customHeight="1" thickBot="1">
      <c r="A267" s="251" t="s">
        <v>226</v>
      </c>
      <c r="B267" s="54"/>
      <c r="C267" s="60"/>
      <c r="D267" s="205"/>
      <c r="E267" s="206"/>
      <c r="F267" s="206"/>
      <c r="G267" s="207"/>
      <c r="H267" s="57"/>
      <c r="I267" s="223"/>
      <c r="J267" s="54"/>
      <c r="K267" s="57"/>
      <c r="L267" s="54"/>
      <c r="M267" s="57"/>
      <c r="N267" s="57"/>
      <c r="O267" s="54"/>
      <c r="P267" s="57"/>
      <c r="Q267" s="54"/>
      <c r="R267" s="114">
        <f>SUM(N267:Q267)</f>
        <v>0</v>
      </c>
      <c r="S267" s="754" t="s">
        <v>181</v>
      </c>
      <c r="T267" s="755"/>
    </row>
    <row r="268" spans="1:20" ht="81.75" hidden="1" customHeight="1" thickBot="1">
      <c r="A268" s="166"/>
      <c r="B268" s="36"/>
      <c r="C268" s="68"/>
      <c r="D268" s="646" t="s">
        <v>227</v>
      </c>
      <c r="E268" s="647"/>
      <c r="F268" s="647"/>
      <c r="G268" s="648"/>
      <c r="H268" s="144"/>
      <c r="I268" s="242">
        <v>12</v>
      </c>
      <c r="J268" s="143"/>
      <c r="K268" s="242">
        <v>15</v>
      </c>
      <c r="L268" s="143"/>
      <c r="M268" s="242">
        <v>15</v>
      </c>
      <c r="N268" s="144"/>
      <c r="O268" s="143"/>
      <c r="P268" s="144"/>
      <c r="Q268" s="143"/>
      <c r="R268" s="145"/>
      <c r="S268" s="431"/>
      <c r="T268" s="432"/>
    </row>
    <row r="269" spans="1:20" ht="81.75" customHeight="1">
      <c r="A269" s="59" t="s">
        <v>256</v>
      </c>
      <c r="B269" s="54"/>
      <c r="C269" s="273" t="s">
        <v>284</v>
      </c>
      <c r="D269" s="287"/>
      <c r="E269" s="288"/>
      <c r="F269" s="288"/>
      <c r="G269" s="289"/>
      <c r="H269" s="57"/>
      <c r="I269" s="223"/>
      <c r="J269" s="54"/>
      <c r="K269" s="57"/>
      <c r="L269" s="54"/>
      <c r="M269" s="57"/>
      <c r="N269" s="57">
        <v>513000</v>
      </c>
      <c r="O269" s="54"/>
      <c r="P269" s="57"/>
      <c r="Q269" s="54"/>
      <c r="R269" s="114">
        <f>SUM(N269:Q269)</f>
        <v>513000</v>
      </c>
      <c r="S269" s="643" t="s">
        <v>181</v>
      </c>
      <c r="T269" s="644"/>
    </row>
    <row r="270" spans="1:20" ht="81.75" customHeight="1">
      <c r="A270" s="166"/>
      <c r="B270" s="36"/>
      <c r="C270" s="68"/>
      <c r="D270" s="646" t="s">
        <v>268</v>
      </c>
      <c r="E270" s="647"/>
      <c r="F270" s="647"/>
      <c r="G270" s="648"/>
      <c r="H270" s="245">
        <v>3000</v>
      </c>
      <c r="I270" s="194">
        <v>3000</v>
      </c>
      <c r="J270" s="243"/>
      <c r="K270" s="245">
        <v>3000</v>
      </c>
      <c r="L270" s="243"/>
      <c r="M270" s="245">
        <v>3000</v>
      </c>
      <c r="N270" s="245"/>
      <c r="O270" s="243"/>
      <c r="P270" s="245"/>
      <c r="Q270" s="143"/>
      <c r="R270" s="145"/>
      <c r="S270" s="439"/>
      <c r="T270" s="440"/>
    </row>
    <row r="271" spans="1:20" ht="81.75" customHeight="1">
      <c r="A271" s="59" t="s">
        <v>411</v>
      </c>
      <c r="B271" s="54"/>
      <c r="C271" s="273" t="s">
        <v>412</v>
      </c>
      <c r="D271" s="475"/>
      <c r="E271" s="476"/>
      <c r="F271" s="476"/>
      <c r="G271" s="477"/>
      <c r="H271" s="57"/>
      <c r="I271" s="223"/>
      <c r="J271" s="54"/>
      <c r="K271" s="57"/>
      <c r="L271" s="54"/>
      <c r="M271" s="57"/>
      <c r="N271" s="57">
        <v>300000</v>
      </c>
      <c r="O271" s="54"/>
      <c r="P271" s="57">
        <v>343515</v>
      </c>
      <c r="Q271" s="54"/>
      <c r="R271" s="114">
        <f>SUM(N271:Q271)</f>
        <v>643515</v>
      </c>
      <c r="S271" s="643" t="s">
        <v>414</v>
      </c>
      <c r="T271" s="644"/>
    </row>
    <row r="272" spans="1:20" ht="81.75" customHeight="1">
      <c r="A272" s="166"/>
      <c r="B272" s="36"/>
      <c r="C272" s="68"/>
      <c r="D272" s="646" t="s">
        <v>413</v>
      </c>
      <c r="E272" s="647"/>
      <c r="F272" s="647"/>
      <c r="G272" s="648"/>
      <c r="H272" s="245"/>
      <c r="I272" s="194"/>
      <c r="J272" s="243"/>
      <c r="K272" s="245"/>
      <c r="L272" s="243"/>
      <c r="M272" s="245"/>
      <c r="N272" s="245"/>
      <c r="O272" s="243"/>
      <c r="P272" s="245"/>
      <c r="Q272" s="143"/>
      <c r="R272" s="145"/>
      <c r="S272" s="439"/>
      <c r="T272" s="440"/>
    </row>
    <row r="273" spans="1:20" ht="92.25" customHeight="1">
      <c r="A273" s="39" t="s">
        <v>55</v>
      </c>
      <c r="B273" s="7"/>
      <c r="C273" s="67" t="s">
        <v>12</v>
      </c>
      <c r="D273" s="8"/>
      <c r="E273" s="9"/>
      <c r="F273" s="9"/>
      <c r="G273" s="10"/>
      <c r="H273" s="11"/>
      <c r="I273" s="11"/>
      <c r="J273" s="7"/>
      <c r="K273" s="11"/>
      <c r="L273" s="7"/>
      <c r="M273" s="11"/>
      <c r="N273" s="450">
        <f>+N278+N281</f>
        <v>22746000</v>
      </c>
      <c r="O273" s="450">
        <f>+O278</f>
        <v>0</v>
      </c>
      <c r="P273" s="450"/>
      <c r="Q273" s="450">
        <f>+Q278</f>
        <v>0</v>
      </c>
      <c r="R273" s="455">
        <f>+N273+P273</f>
        <v>22746000</v>
      </c>
      <c r="S273" s="611" t="s">
        <v>191</v>
      </c>
      <c r="T273" s="612"/>
    </row>
    <row r="274" spans="1:20" ht="37.5" customHeight="1">
      <c r="B274" s="1"/>
      <c r="C274" s="65"/>
      <c r="D274" s="613" t="s">
        <v>104</v>
      </c>
      <c r="E274" s="614"/>
      <c r="F274" s="614"/>
      <c r="G274" s="615"/>
      <c r="H274" s="13"/>
      <c r="I274" s="13"/>
      <c r="J274" s="1"/>
      <c r="K274" s="13"/>
      <c r="L274" s="1"/>
      <c r="M274" s="13"/>
      <c r="N274" s="13"/>
      <c r="O274" s="1"/>
      <c r="P274" s="13"/>
      <c r="Q274" s="1"/>
      <c r="R274" s="13"/>
      <c r="S274" s="602"/>
      <c r="T274" s="603"/>
    </row>
    <row r="275" spans="1:20" ht="75.75" customHeight="1">
      <c r="B275" s="15"/>
      <c r="C275" s="133"/>
      <c r="D275" s="4"/>
      <c r="E275" s="3"/>
      <c r="F275" s="594" t="s">
        <v>68</v>
      </c>
      <c r="G275" s="620"/>
      <c r="H275" s="75">
        <v>30</v>
      </c>
      <c r="I275" s="75">
        <v>41</v>
      </c>
      <c r="J275" s="74"/>
      <c r="K275" s="108">
        <v>41</v>
      </c>
      <c r="L275" s="74"/>
      <c r="M275" s="108">
        <v>41</v>
      </c>
      <c r="N275" s="14"/>
      <c r="O275" s="3"/>
      <c r="P275" s="137"/>
      <c r="Q275" s="3"/>
      <c r="R275" s="137"/>
      <c r="S275" s="602"/>
      <c r="T275" s="603"/>
    </row>
    <row r="276" spans="1:20" ht="75.75" customHeight="1">
      <c r="B276" s="15"/>
      <c r="C276" s="133"/>
      <c r="D276" s="572" t="s">
        <v>258</v>
      </c>
      <c r="E276" s="573"/>
      <c r="F276" s="573"/>
      <c r="G276" s="574"/>
      <c r="H276" s="75"/>
      <c r="I276" s="75"/>
      <c r="J276" s="74"/>
      <c r="K276" s="108"/>
      <c r="L276" s="74"/>
      <c r="M276" s="108"/>
      <c r="N276" s="14"/>
      <c r="O276" s="3"/>
      <c r="P276" s="137"/>
      <c r="Q276" s="3"/>
      <c r="R276" s="137"/>
      <c r="S276" s="285"/>
      <c r="T276" s="228"/>
    </row>
    <row r="277" spans="1:20" ht="75.75" customHeight="1">
      <c r="B277" s="5"/>
      <c r="C277" s="64"/>
      <c r="D277" s="15"/>
      <c r="E277" s="16"/>
      <c r="F277" s="539" t="s">
        <v>259</v>
      </c>
      <c r="G277" s="540"/>
      <c r="H277" s="341" t="s">
        <v>260</v>
      </c>
      <c r="I277" s="346" t="s">
        <v>344</v>
      </c>
      <c r="J277" s="243"/>
      <c r="K277" s="346" t="s">
        <v>345</v>
      </c>
      <c r="L277" s="243"/>
      <c r="M277" s="346" t="s">
        <v>345</v>
      </c>
      <c r="N277" s="6"/>
      <c r="O277" s="5"/>
      <c r="P277" s="6"/>
      <c r="Q277" s="5"/>
      <c r="R277" s="6"/>
      <c r="S277" s="294"/>
      <c r="T277" s="295"/>
    </row>
    <row r="278" spans="1:20" ht="79.5" customHeight="1">
      <c r="A278" s="26" t="s">
        <v>185</v>
      </c>
      <c r="B278" s="27"/>
      <c r="C278" s="37" t="s">
        <v>6</v>
      </c>
      <c r="D278" s="28"/>
      <c r="E278" s="29"/>
      <c r="F278" s="29"/>
      <c r="G278" s="30"/>
      <c r="H278" s="32"/>
      <c r="I278" s="32"/>
      <c r="J278" s="27"/>
      <c r="K278" s="32"/>
      <c r="L278" s="27"/>
      <c r="M278" s="32"/>
      <c r="N278" s="32">
        <v>22544000</v>
      </c>
      <c r="O278" s="27"/>
      <c r="P278" s="32"/>
      <c r="Q278" s="27"/>
      <c r="R278" s="51">
        <f>+N278+P278</f>
        <v>22544000</v>
      </c>
      <c r="S278" s="604" t="s">
        <v>78</v>
      </c>
      <c r="T278" s="605"/>
    </row>
    <row r="279" spans="1:20" ht="54.75" customHeight="1">
      <c r="B279" s="1"/>
      <c r="C279" s="65"/>
      <c r="D279" s="613" t="s">
        <v>139</v>
      </c>
      <c r="E279" s="614"/>
      <c r="F279" s="614"/>
      <c r="G279" s="615"/>
      <c r="H279" s="13"/>
      <c r="I279" s="13"/>
      <c r="J279" s="1"/>
      <c r="K279" s="13"/>
      <c r="L279" s="1"/>
      <c r="M279" s="13"/>
      <c r="N279" s="13"/>
      <c r="O279" s="1"/>
      <c r="P279" s="13"/>
      <c r="Q279" s="1"/>
      <c r="R279" s="52"/>
      <c r="S279" s="588"/>
      <c r="T279" s="589"/>
    </row>
    <row r="280" spans="1:20" ht="72.75" customHeight="1">
      <c r="A280" s="20"/>
      <c r="B280" s="5"/>
      <c r="C280" s="64"/>
      <c r="D280" s="15"/>
      <c r="E280" s="16"/>
      <c r="F280" s="539" t="s">
        <v>105</v>
      </c>
      <c r="G280" s="540"/>
      <c r="H280" s="24">
        <v>44</v>
      </c>
      <c r="I280" s="24">
        <v>40</v>
      </c>
      <c r="J280" s="36"/>
      <c r="K280" s="24">
        <v>46</v>
      </c>
      <c r="L280" s="36"/>
      <c r="M280" s="24">
        <v>46</v>
      </c>
      <c r="N280" s="6"/>
      <c r="O280" s="5"/>
      <c r="P280" s="6"/>
      <c r="Q280" s="5"/>
      <c r="R280" s="50"/>
      <c r="S280" s="590"/>
      <c r="T280" s="591"/>
    </row>
    <row r="281" spans="1:20" ht="72.75" customHeight="1">
      <c r="A281" s="441" t="s">
        <v>261</v>
      </c>
      <c r="B281" s="54"/>
      <c r="C281" s="414" t="s">
        <v>285</v>
      </c>
      <c r="D281" s="443"/>
      <c r="E281" s="444"/>
      <c r="F281" s="444"/>
      <c r="G281" s="445"/>
      <c r="H281" s="446"/>
      <c r="I281" s="446"/>
      <c r="J281" s="447"/>
      <c r="K281" s="448"/>
      <c r="L281" s="447"/>
      <c r="M281" s="448"/>
      <c r="N281" s="57">
        <v>202000</v>
      </c>
      <c r="O281" s="56"/>
      <c r="P281" s="392"/>
      <c r="Q281" s="328"/>
      <c r="R281" s="114">
        <f>+N281+P281</f>
        <v>202000</v>
      </c>
      <c r="S281" s="649" t="s">
        <v>117</v>
      </c>
      <c r="T281" s="756"/>
    </row>
    <row r="282" spans="1:20" ht="72.75" customHeight="1">
      <c r="A282" s="390"/>
      <c r="B282" s="16"/>
      <c r="C282" s="133"/>
      <c r="D282" s="761" t="s">
        <v>335</v>
      </c>
      <c r="E282" s="526"/>
      <c r="F282" s="526"/>
      <c r="G282" s="527"/>
      <c r="H282" s="226"/>
      <c r="I282" s="226"/>
      <c r="J282" s="1"/>
      <c r="K282" s="13"/>
      <c r="L282" s="1"/>
      <c r="M282" s="13"/>
      <c r="N282" s="13"/>
      <c r="O282" s="1"/>
      <c r="P282" s="13"/>
      <c r="Q282" s="1"/>
      <c r="R282" s="13"/>
      <c r="S282" s="283"/>
      <c r="T282" s="228"/>
    </row>
    <row r="283" spans="1:20" ht="72.75" customHeight="1">
      <c r="A283" s="390"/>
      <c r="B283" s="16"/>
      <c r="C283" s="133"/>
      <c r="D283" s="244"/>
      <c r="E283" s="238"/>
      <c r="F283" s="528" t="s">
        <v>410</v>
      </c>
      <c r="G283" s="529"/>
      <c r="H283" s="240"/>
      <c r="I283" s="241">
        <v>1</v>
      </c>
      <c r="J283" s="173"/>
      <c r="K283" s="222"/>
      <c r="L283" s="173"/>
      <c r="M283" s="222"/>
      <c r="N283" s="6"/>
      <c r="O283" s="16"/>
      <c r="P283" s="175"/>
      <c r="Q283" s="163"/>
      <c r="R283" s="6"/>
      <c r="S283" s="283"/>
      <c r="T283" s="228"/>
    </row>
    <row r="284" spans="1:20" ht="78" customHeight="1">
      <c r="A284" s="198" t="s">
        <v>108</v>
      </c>
      <c r="B284" s="199"/>
      <c r="C284" s="391" t="s">
        <v>13</v>
      </c>
      <c r="D284" s="200"/>
      <c r="E284" s="201"/>
      <c r="F284" s="201"/>
      <c r="G284" s="202"/>
      <c r="H284" s="121"/>
      <c r="I284" s="121"/>
      <c r="J284" s="199"/>
      <c r="K284" s="121"/>
      <c r="L284" s="199"/>
      <c r="M284" s="121"/>
      <c r="N284" s="456">
        <f>+N285+N286+N287+N288+N289+N290+N291+N293+N299+N297+N296</f>
        <v>134800379</v>
      </c>
      <c r="O284" s="456">
        <f>+O285+O287+O288+O290+O293+O299</f>
        <v>0</v>
      </c>
      <c r="P284" s="456">
        <f>+P285+P286+P287+P288+P289+P290+P291+P293+P299+P297+P296</f>
        <v>1321857</v>
      </c>
      <c r="Q284" s="456">
        <f>+Q285+Q287+Q288+Q290+Q293+Q299</f>
        <v>0</v>
      </c>
      <c r="R284" s="456">
        <f>+R285+R286+R287+R288+R289+R290+R291+R293+R299+R297+R296</f>
        <v>136122236</v>
      </c>
      <c r="S284" s="564" t="s">
        <v>190</v>
      </c>
      <c r="T284" s="565"/>
    </row>
    <row r="285" spans="1:20" ht="66.75" customHeight="1" thickBot="1">
      <c r="A285" s="188" t="s">
        <v>155</v>
      </c>
      <c r="B285" s="123"/>
      <c r="C285" s="184" t="s">
        <v>6</v>
      </c>
      <c r="D285" s="185"/>
      <c r="E285" s="186"/>
      <c r="F285" s="186"/>
      <c r="G285" s="187"/>
      <c r="H285" s="122"/>
      <c r="I285" s="122"/>
      <c r="J285" s="123"/>
      <c r="K285" s="122"/>
      <c r="L285" s="123"/>
      <c r="M285" s="122"/>
      <c r="N285" s="122">
        <v>108439589</v>
      </c>
      <c r="O285" s="123"/>
      <c r="P285" s="122">
        <v>63000</v>
      </c>
      <c r="Q285" s="123"/>
      <c r="R285" s="124">
        <f t="shared" ref="R285:R290" si="3">+N285+P285</f>
        <v>108502589</v>
      </c>
      <c r="S285" s="568" t="s">
        <v>147</v>
      </c>
      <c r="T285" s="569"/>
    </row>
    <row r="286" spans="1:20" ht="66.75" customHeight="1" thickBot="1">
      <c r="A286" s="188" t="s">
        <v>155</v>
      </c>
      <c r="B286" s="123"/>
      <c r="C286" s="184" t="s">
        <v>6</v>
      </c>
      <c r="D286" s="185"/>
      <c r="E286" s="186"/>
      <c r="F286" s="186"/>
      <c r="G286" s="187"/>
      <c r="H286" s="122"/>
      <c r="I286" s="122"/>
      <c r="J286" s="123"/>
      <c r="K286" s="122"/>
      <c r="L286" s="123"/>
      <c r="M286" s="122"/>
      <c r="N286" s="122">
        <v>3100000</v>
      </c>
      <c r="O286" s="123"/>
      <c r="P286" s="122"/>
      <c r="Q286" s="123"/>
      <c r="R286" s="124">
        <f t="shared" si="3"/>
        <v>3100000</v>
      </c>
      <c r="S286" s="556" t="s">
        <v>117</v>
      </c>
      <c r="T286" s="557"/>
    </row>
    <row r="287" spans="1:20" ht="57" customHeight="1" thickBot="1">
      <c r="A287" s="188" t="s">
        <v>69</v>
      </c>
      <c r="B287" s="123"/>
      <c r="C287" s="184" t="s">
        <v>1</v>
      </c>
      <c r="D287" s="185"/>
      <c r="E287" s="186"/>
      <c r="F287" s="186"/>
      <c r="G287" s="187"/>
      <c r="H287" s="122"/>
      <c r="I287" s="122"/>
      <c r="J287" s="123"/>
      <c r="K287" s="122"/>
      <c r="L287" s="123"/>
      <c r="M287" s="122"/>
      <c r="N287" s="122">
        <v>14386675</v>
      </c>
      <c r="O287" s="123"/>
      <c r="P287" s="122">
        <v>1258857</v>
      </c>
      <c r="Q287" s="123"/>
      <c r="R287" s="124">
        <f t="shared" si="3"/>
        <v>15645532</v>
      </c>
      <c r="S287" s="570" t="s">
        <v>79</v>
      </c>
      <c r="T287" s="571"/>
    </row>
    <row r="288" spans="1:20" ht="57.75" customHeight="1">
      <c r="A288" s="188" t="s">
        <v>186</v>
      </c>
      <c r="B288" s="123"/>
      <c r="C288" s="184" t="s">
        <v>107</v>
      </c>
      <c r="D288" s="185"/>
      <c r="E288" s="186"/>
      <c r="F288" s="186"/>
      <c r="G288" s="187"/>
      <c r="H288" s="122"/>
      <c r="I288" s="122"/>
      <c r="J288" s="123"/>
      <c r="K288" s="122"/>
      <c r="L288" s="123"/>
      <c r="M288" s="122"/>
      <c r="N288" s="122">
        <v>4008000</v>
      </c>
      <c r="O288" s="123"/>
      <c r="P288" s="122"/>
      <c r="Q288" s="123"/>
      <c r="R288" s="124">
        <f t="shared" si="3"/>
        <v>4008000</v>
      </c>
      <c r="S288" s="655" t="s">
        <v>117</v>
      </c>
      <c r="T288" s="656"/>
    </row>
    <row r="289" spans="1:20" ht="57.75" customHeight="1" thickBot="1">
      <c r="A289" s="188" t="s">
        <v>192</v>
      </c>
      <c r="B289" s="123"/>
      <c r="C289" s="184" t="s">
        <v>193</v>
      </c>
      <c r="D289" s="185"/>
      <c r="E289" s="186"/>
      <c r="F289" s="186"/>
      <c r="G289" s="187"/>
      <c r="H289" s="122"/>
      <c r="I289" s="122"/>
      <c r="J289" s="123"/>
      <c r="K289" s="122"/>
      <c r="L289" s="123"/>
      <c r="M289" s="122"/>
      <c r="N289" s="122">
        <v>567315</v>
      </c>
      <c r="O289" s="123"/>
      <c r="P289" s="122"/>
      <c r="Q289" s="123"/>
      <c r="R289" s="124">
        <f t="shared" si="3"/>
        <v>567315</v>
      </c>
      <c r="S289" s="568" t="s">
        <v>195</v>
      </c>
      <c r="T289" s="569"/>
    </row>
    <row r="290" spans="1:20" ht="84.75" customHeight="1" thickBot="1">
      <c r="A290" s="189" t="s">
        <v>194</v>
      </c>
      <c r="B290" s="123"/>
      <c r="C290" s="184" t="s">
        <v>199</v>
      </c>
      <c r="D290" s="185"/>
      <c r="E290" s="186"/>
      <c r="F290" s="186"/>
      <c r="G290" s="187"/>
      <c r="H290" s="122"/>
      <c r="I290" s="122"/>
      <c r="J290" s="123"/>
      <c r="K290" s="122"/>
      <c r="L290" s="123"/>
      <c r="M290" s="122"/>
      <c r="N290" s="122">
        <v>200000</v>
      </c>
      <c r="O290" s="123"/>
      <c r="P290" s="122"/>
      <c r="Q290" s="123"/>
      <c r="R290" s="124">
        <f t="shared" si="3"/>
        <v>200000</v>
      </c>
      <c r="S290" s="568" t="s">
        <v>195</v>
      </c>
      <c r="T290" s="569"/>
    </row>
    <row r="291" spans="1:20" ht="57.75" customHeight="1" thickBot="1">
      <c r="A291" s="189" t="s">
        <v>229</v>
      </c>
      <c r="B291" s="123"/>
      <c r="C291" s="184" t="s">
        <v>14</v>
      </c>
      <c r="D291" s="185"/>
      <c r="E291" s="186"/>
      <c r="F291" s="186"/>
      <c r="G291" s="187"/>
      <c r="H291" s="122"/>
      <c r="I291" s="122"/>
      <c r="J291" s="123"/>
      <c r="K291" s="122"/>
      <c r="L291" s="123"/>
      <c r="M291" s="122"/>
      <c r="N291" s="122">
        <v>0</v>
      </c>
      <c r="O291" s="123"/>
      <c r="P291" s="122"/>
      <c r="Q291" s="123"/>
      <c r="R291" s="124">
        <f>+N291+P291</f>
        <v>0</v>
      </c>
      <c r="S291" s="651" t="s">
        <v>117</v>
      </c>
      <c r="T291" s="652"/>
    </row>
    <row r="292" spans="1:20" ht="63" hidden="1" customHeight="1" thickBot="1">
      <c r="A292" s="177"/>
      <c r="B292" s="178"/>
      <c r="C292" s="179"/>
      <c r="D292" s="180"/>
      <c r="E292" s="181"/>
      <c r="F292" s="657"/>
      <c r="G292" s="658"/>
      <c r="H292" s="182"/>
      <c r="I292" s="182"/>
      <c r="J292" s="178"/>
      <c r="K292" s="182"/>
      <c r="L292" s="178"/>
      <c r="M292" s="182"/>
      <c r="N292" s="196"/>
      <c r="O292" s="178"/>
      <c r="P292" s="182"/>
      <c r="Q292" s="178"/>
      <c r="R292" s="183"/>
      <c r="S292" s="653"/>
      <c r="T292" s="654"/>
    </row>
    <row r="293" spans="1:20" ht="67.5" customHeight="1" thickBot="1">
      <c r="A293" s="189" t="s">
        <v>70</v>
      </c>
      <c r="B293" s="123"/>
      <c r="C293" s="184" t="s">
        <v>91</v>
      </c>
      <c r="D293" s="185"/>
      <c r="E293" s="186"/>
      <c r="F293" s="186"/>
      <c r="G293" s="187"/>
      <c r="H293" s="122"/>
      <c r="I293" s="122"/>
      <c r="J293" s="123"/>
      <c r="K293" s="122"/>
      <c r="L293" s="123"/>
      <c r="M293" s="122"/>
      <c r="N293" s="122">
        <v>2791000</v>
      </c>
      <c r="O293" s="123"/>
      <c r="P293" s="122"/>
      <c r="Q293" s="123"/>
      <c r="R293" s="124">
        <f>+N293+P293</f>
        <v>2791000</v>
      </c>
      <c r="S293" s="570" t="s">
        <v>106</v>
      </c>
      <c r="T293" s="571"/>
    </row>
    <row r="294" spans="1:20" ht="56.25" hidden="1" customHeight="1" thickBot="1">
      <c r="A294" s="189" t="s">
        <v>118</v>
      </c>
      <c r="B294" s="123"/>
      <c r="C294" s="184" t="s">
        <v>119</v>
      </c>
      <c r="D294" s="185"/>
      <c r="E294" s="186"/>
      <c r="F294" s="186"/>
      <c r="G294" s="187"/>
      <c r="H294" s="122"/>
      <c r="I294" s="122"/>
      <c r="J294" s="123"/>
      <c r="K294" s="122"/>
      <c r="L294" s="123"/>
      <c r="M294" s="122"/>
      <c r="N294" s="122">
        <v>200000</v>
      </c>
      <c r="O294" s="123"/>
      <c r="P294" s="122"/>
      <c r="Q294" s="123"/>
      <c r="R294" s="124">
        <f>+N294+P294</f>
        <v>200000</v>
      </c>
      <c r="S294" s="556" t="s">
        <v>117</v>
      </c>
      <c r="T294" s="557"/>
    </row>
    <row r="295" spans="1:20" ht="39.75" hidden="1" customHeight="1" thickBot="1">
      <c r="A295" s="189" t="s">
        <v>156</v>
      </c>
      <c r="B295" s="190"/>
      <c r="C295" s="191"/>
      <c r="D295" s="192"/>
      <c r="E295" s="193"/>
      <c r="F295" s="549"/>
      <c r="G295" s="548"/>
      <c r="H295" s="194"/>
      <c r="I295" s="194"/>
      <c r="J295" s="195"/>
      <c r="K295" s="194"/>
      <c r="L295" s="195"/>
      <c r="M295" s="194"/>
      <c r="N295" s="196">
        <v>3130000</v>
      </c>
      <c r="O295" s="190"/>
      <c r="P295" s="196"/>
      <c r="Q295" s="190"/>
      <c r="R295" s="124">
        <f>+N295+P295</f>
        <v>3130000</v>
      </c>
      <c r="S295" s="556" t="s">
        <v>157</v>
      </c>
      <c r="T295" s="557"/>
    </row>
    <row r="296" spans="1:20" ht="72" customHeight="1" thickBot="1">
      <c r="A296" s="189" t="s">
        <v>118</v>
      </c>
      <c r="B296" s="192"/>
      <c r="C296" s="197" t="s">
        <v>119</v>
      </c>
      <c r="D296" s="555"/>
      <c r="E296" s="555"/>
      <c r="F296" s="555"/>
      <c r="G296" s="555"/>
      <c r="H296" s="197"/>
      <c r="I296" s="197"/>
      <c r="J296" s="197"/>
      <c r="K296" s="197"/>
      <c r="L296" s="197"/>
      <c r="M296" s="197"/>
      <c r="N296" s="122">
        <v>630000</v>
      </c>
      <c r="O296" s="189"/>
      <c r="P296" s="122"/>
      <c r="Q296" s="189"/>
      <c r="R296" s="124">
        <f>+N296+P296</f>
        <v>630000</v>
      </c>
      <c r="S296" s="556" t="s">
        <v>117</v>
      </c>
      <c r="T296" s="557"/>
    </row>
    <row r="297" spans="1:20" ht="93" customHeight="1">
      <c r="A297" s="189" t="s">
        <v>402</v>
      </c>
      <c r="B297" s="123"/>
      <c r="C297" s="511" t="s">
        <v>403</v>
      </c>
      <c r="D297" s="185"/>
      <c r="E297" s="186"/>
      <c r="F297" s="186"/>
      <c r="G297" s="187"/>
      <c r="H297" s="122"/>
      <c r="I297" s="122"/>
      <c r="J297" s="123"/>
      <c r="K297" s="122"/>
      <c r="L297" s="123"/>
      <c r="M297" s="122"/>
      <c r="N297" s="122">
        <v>677800</v>
      </c>
      <c r="O297" s="123"/>
      <c r="P297" s="122"/>
      <c r="Q297" s="123"/>
      <c r="R297" s="124">
        <f>+N297+P297</f>
        <v>677800</v>
      </c>
      <c r="S297" s="550" t="s">
        <v>117</v>
      </c>
      <c r="T297" s="551"/>
    </row>
    <row r="298" spans="1:20" ht="39.75" customHeight="1">
      <c r="A298" s="512"/>
      <c r="B298" s="16"/>
      <c r="C298" s="133"/>
      <c r="D298" s="592" t="s">
        <v>404</v>
      </c>
      <c r="E298" s="573"/>
      <c r="F298" s="573"/>
      <c r="G298" s="574"/>
      <c r="H298" s="194"/>
      <c r="I298" s="194"/>
      <c r="J298" s="2"/>
      <c r="K298" s="14"/>
      <c r="L298" s="2"/>
      <c r="M298" s="14"/>
      <c r="N298" s="14"/>
      <c r="O298" s="2"/>
      <c r="P298" s="14"/>
      <c r="Q298" s="2"/>
      <c r="R298" s="14"/>
      <c r="S298" s="283"/>
      <c r="T298" s="501"/>
    </row>
    <row r="299" spans="1:20" ht="52.5" customHeight="1" thickBot="1">
      <c r="A299" s="512"/>
      <c r="B299" s="244"/>
      <c r="C299" s="513"/>
      <c r="D299" s="244"/>
      <c r="E299" s="244"/>
      <c r="F299" s="528" t="s">
        <v>405</v>
      </c>
      <c r="G299" s="529"/>
      <c r="H299" s="240"/>
      <c r="I299" s="241">
        <v>677800</v>
      </c>
      <c r="J299" s="514"/>
      <c r="K299" s="515"/>
      <c r="L299" s="514"/>
      <c r="M299" s="515"/>
      <c r="N299" s="245"/>
      <c r="O299" s="244"/>
      <c r="P299" s="338"/>
      <c r="Q299" s="516"/>
      <c r="R299" s="245"/>
      <c r="S299" s="517"/>
      <c r="T299" s="518"/>
    </row>
    <row r="300" spans="1:20" ht="84" customHeight="1" thickBot="1">
      <c r="A300" s="39" t="s">
        <v>154</v>
      </c>
      <c r="B300" s="7"/>
      <c r="C300" s="499" t="s">
        <v>394</v>
      </c>
      <c r="D300" s="8"/>
      <c r="E300" s="9"/>
      <c r="F300" s="9"/>
      <c r="G300" s="10"/>
      <c r="H300" s="11"/>
      <c r="I300" s="11"/>
      <c r="J300" s="7"/>
      <c r="K300" s="11"/>
      <c r="L300" s="7"/>
      <c r="M300" s="11"/>
      <c r="N300" s="450">
        <f>+N301+N302</f>
        <v>31175000</v>
      </c>
      <c r="O300" s="450" t="e">
        <f>+#REF!+O302+#REF!+O311+#REF!</f>
        <v>#REF!</v>
      </c>
      <c r="P300" s="450">
        <f>+P301+P302</f>
        <v>5935000</v>
      </c>
      <c r="Q300" s="450" t="e">
        <f>+#REF!+Q302+#REF!+Q311+#REF!</f>
        <v>#REF!</v>
      </c>
      <c r="R300" s="450">
        <f>+R301+R302</f>
        <v>37110000</v>
      </c>
      <c r="S300" s="566" t="s">
        <v>158</v>
      </c>
      <c r="T300" s="567"/>
    </row>
    <row r="301" spans="1:20" ht="87" customHeight="1" thickBot="1">
      <c r="A301" s="125" t="s">
        <v>110</v>
      </c>
      <c r="B301" s="123"/>
      <c r="C301" s="126" t="s">
        <v>6</v>
      </c>
      <c r="D301" s="552"/>
      <c r="E301" s="553"/>
      <c r="F301" s="553"/>
      <c r="G301" s="554"/>
      <c r="H301" s="122"/>
      <c r="I301" s="122"/>
      <c r="J301" s="123"/>
      <c r="K301" s="122"/>
      <c r="L301" s="123"/>
      <c r="M301" s="122"/>
      <c r="N301" s="122">
        <v>7430000</v>
      </c>
      <c r="O301" s="123"/>
      <c r="P301" s="122">
        <v>5935000</v>
      </c>
      <c r="Q301" s="123"/>
      <c r="R301" s="124">
        <f>+N301+P301</f>
        <v>13365000</v>
      </c>
      <c r="S301" s="562" t="s">
        <v>109</v>
      </c>
      <c r="T301" s="563"/>
    </row>
    <row r="302" spans="1:20" ht="79.5" customHeight="1" thickBot="1">
      <c r="A302" s="127" t="s">
        <v>111</v>
      </c>
      <c r="B302" s="123"/>
      <c r="C302" s="126" t="s">
        <v>1</v>
      </c>
      <c r="D302" s="552"/>
      <c r="E302" s="553"/>
      <c r="F302" s="553"/>
      <c r="G302" s="554"/>
      <c r="H302" s="122"/>
      <c r="I302" s="122"/>
      <c r="J302" s="123"/>
      <c r="K302" s="122"/>
      <c r="L302" s="123"/>
      <c r="M302" s="122"/>
      <c r="N302" s="122">
        <v>23745000</v>
      </c>
      <c r="O302" s="123"/>
      <c r="P302" s="122"/>
      <c r="Q302" s="123"/>
      <c r="R302" s="124">
        <f>+N302+P302</f>
        <v>23745000</v>
      </c>
      <c r="S302" s="562" t="s">
        <v>187</v>
      </c>
      <c r="T302" s="563"/>
    </row>
    <row r="303" spans="1:20" ht="79.5" customHeight="1">
      <c r="A303" s="160" t="s">
        <v>312</v>
      </c>
      <c r="B303" s="156"/>
      <c r="C303" s="500" t="s">
        <v>395</v>
      </c>
      <c r="D303" s="152"/>
      <c r="E303" s="153"/>
      <c r="F303" s="153"/>
      <c r="G303" s="154"/>
      <c r="H303" s="155"/>
      <c r="I303" s="155"/>
      <c r="J303" s="156"/>
      <c r="K303" s="155"/>
      <c r="L303" s="156"/>
      <c r="M303" s="155"/>
      <c r="N303" s="452">
        <f>+N306</f>
        <v>2200000</v>
      </c>
      <c r="O303" s="452" t="e">
        <f>+O306+#REF!</f>
        <v>#REF!</v>
      </c>
      <c r="P303" s="452">
        <f>+P306</f>
        <v>2000000</v>
      </c>
      <c r="Q303" s="452" t="e">
        <f>+Q306+#REF!</f>
        <v>#REF!</v>
      </c>
      <c r="R303" s="454">
        <f>+R306</f>
        <v>4200000</v>
      </c>
      <c r="S303" s="530" t="s">
        <v>313</v>
      </c>
      <c r="T303" s="531"/>
    </row>
    <row r="304" spans="1:20" ht="79.5" customHeight="1">
      <c r="A304" s="21"/>
      <c r="B304" s="1"/>
      <c r="C304" s="65"/>
      <c r="D304" s="532" t="s">
        <v>370</v>
      </c>
      <c r="E304" s="533"/>
      <c r="F304" s="533"/>
      <c r="G304" s="534"/>
      <c r="H304" s="13"/>
      <c r="I304" s="13"/>
      <c r="J304" s="1"/>
      <c r="K304" s="13"/>
      <c r="L304" s="1"/>
      <c r="M304" s="13"/>
      <c r="N304" s="13"/>
      <c r="O304" s="1"/>
      <c r="P304" s="13"/>
      <c r="Q304" s="1"/>
      <c r="R304" s="52"/>
      <c r="S304" s="535"/>
      <c r="T304" s="536"/>
    </row>
    <row r="305" spans="1:20" ht="79.5" customHeight="1">
      <c r="A305" s="20"/>
      <c r="B305" s="5"/>
      <c r="C305" s="64"/>
      <c r="D305" s="15"/>
      <c r="E305" s="16"/>
      <c r="F305" s="539" t="s">
        <v>371</v>
      </c>
      <c r="G305" s="540"/>
      <c r="H305" s="266"/>
      <c r="I305" s="266" t="s">
        <v>396</v>
      </c>
      <c r="J305" s="140"/>
      <c r="K305" s="266"/>
      <c r="L305" s="140"/>
      <c r="M305" s="266"/>
      <c r="N305" s="6"/>
      <c r="O305" s="5"/>
      <c r="P305" s="6"/>
      <c r="Q305" s="5"/>
      <c r="R305" s="50"/>
      <c r="S305" s="537"/>
      <c r="T305" s="538"/>
    </row>
    <row r="306" spans="1:20" ht="79.5" customHeight="1">
      <c r="A306" s="26" t="s">
        <v>419</v>
      </c>
      <c r="B306" s="27"/>
      <c r="C306" s="37" t="s">
        <v>6</v>
      </c>
      <c r="D306" s="28"/>
      <c r="E306" s="29"/>
      <c r="F306" s="29"/>
      <c r="G306" s="30"/>
      <c r="H306" s="32"/>
      <c r="I306" s="32"/>
      <c r="J306" s="27"/>
      <c r="K306" s="32"/>
      <c r="L306" s="27"/>
      <c r="M306" s="32"/>
      <c r="N306" s="32">
        <v>2200000</v>
      </c>
      <c r="O306" s="27"/>
      <c r="P306" s="32">
        <v>2000000</v>
      </c>
      <c r="Q306" s="27"/>
      <c r="R306" s="51">
        <f>+N306+P306</f>
        <v>4200000</v>
      </c>
      <c r="S306" s="575" t="s">
        <v>314</v>
      </c>
      <c r="T306" s="576"/>
    </row>
    <row r="307" spans="1:20" ht="79.5" customHeight="1">
      <c r="A307" s="21"/>
      <c r="B307" s="1"/>
      <c r="C307" s="65"/>
      <c r="D307" s="532" t="s">
        <v>372</v>
      </c>
      <c r="E307" s="533"/>
      <c r="F307" s="533"/>
      <c r="G307" s="534"/>
      <c r="H307" s="13"/>
      <c r="I307" s="13"/>
      <c r="J307" s="1"/>
      <c r="K307" s="13"/>
      <c r="L307" s="1"/>
      <c r="M307" s="13"/>
      <c r="N307" s="13"/>
      <c r="O307" s="1"/>
      <c r="P307" s="13"/>
      <c r="Q307" s="1"/>
      <c r="R307" s="52"/>
      <c r="S307" s="535"/>
      <c r="T307" s="536"/>
    </row>
    <row r="308" spans="1:20" ht="79.5" customHeight="1">
      <c r="A308" s="20"/>
      <c r="B308" s="5"/>
      <c r="C308" s="64"/>
      <c r="D308" s="15"/>
      <c r="E308" s="16"/>
      <c r="F308" s="539" t="s">
        <v>373</v>
      </c>
      <c r="G308" s="540"/>
      <c r="H308" s="234"/>
      <c r="I308" s="234">
        <v>1</v>
      </c>
      <c r="J308" s="235"/>
      <c r="K308" s="234"/>
      <c r="L308" s="235"/>
      <c r="M308" s="234"/>
      <c r="N308" s="6"/>
      <c r="O308" s="5"/>
      <c r="P308" s="6"/>
      <c r="Q308" s="5"/>
      <c r="R308" s="50"/>
      <c r="S308" s="537"/>
      <c r="T308" s="538"/>
    </row>
    <row r="309" spans="1:20" ht="40.5" customHeight="1" thickBot="1">
      <c r="A309" s="423" t="s">
        <v>46</v>
      </c>
      <c r="B309" s="424"/>
      <c r="C309" s="425"/>
      <c r="D309" s="424"/>
      <c r="E309" s="424"/>
      <c r="F309" s="424"/>
      <c r="G309" s="424"/>
      <c r="H309" s="426"/>
      <c r="I309" s="426"/>
      <c r="J309" s="424"/>
      <c r="K309" s="426"/>
      <c r="L309" s="424"/>
      <c r="M309" s="426"/>
      <c r="N309" s="457">
        <f>+N303+N300+N284+N273+N233+N224+N196+N183+N170+N161+N146+N128+N111+N90+N77+N41+N9</f>
        <v>570798888</v>
      </c>
      <c r="O309" s="457" t="e">
        <f>+O300+O284+O273+O233+O224+O196+O183+O170+O161+O146+O128+O111+O90+O77+O41+O9</f>
        <v>#REF!</v>
      </c>
      <c r="P309" s="457">
        <f>+P303+P300+P284+P273+P233+P224+P196+P183+P170+P161+P146+P128+P111+P90+P77+P41+P9</f>
        <v>37171172</v>
      </c>
      <c r="Q309" s="457" t="e">
        <f>+Q300+Q284+Q273+Q233+Q224+Q196+Q183+Q170+Q161+Q146+Q128+Q111+Q90+Q77+Q41+Q9</f>
        <v>#REF!</v>
      </c>
      <c r="R309" s="457">
        <f>+R303+R300+R284+R273+R233+R224+R196+R183+R170+R161+R146+R128+R111+R90+R77+R41+R9</f>
        <v>607970060</v>
      </c>
      <c r="S309" s="427"/>
      <c r="T309" s="428"/>
    </row>
    <row r="310" spans="1:20" ht="91.5" customHeight="1">
      <c r="A310" s="22"/>
      <c r="B310" s="22"/>
      <c r="C310" s="69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</row>
    <row r="311" spans="1:20" ht="60" hidden="1" customHeight="1">
      <c r="A311" s="22" t="s">
        <v>39</v>
      </c>
      <c r="B311" s="22"/>
      <c r="C311" s="69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</row>
    <row r="312" spans="1:20" ht="48.75" customHeight="1">
      <c r="A312" s="22" t="s">
        <v>40</v>
      </c>
      <c r="B312" s="22"/>
      <c r="C312" s="69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</row>
    <row r="313" spans="1:20" ht="81" customHeight="1">
      <c r="A313" s="22"/>
      <c r="B313" s="22"/>
      <c r="C313" s="69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3"/>
    </row>
    <row r="314" spans="1:20" ht="26.25" customHeight="1">
      <c r="A314" s="22" t="s">
        <v>41</v>
      </c>
      <c r="B314" s="22"/>
      <c r="C314" s="69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</row>
    <row r="315" spans="1:20">
      <c r="A315" s="22" t="s">
        <v>42</v>
      </c>
      <c r="B315" s="22"/>
      <c r="C315" s="69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</row>
    <row r="316" spans="1:20">
      <c r="A316" s="22" t="s">
        <v>43</v>
      </c>
      <c r="B316" s="22"/>
      <c r="C316" s="69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</row>
    <row r="317" spans="1:20">
      <c r="A317" s="22"/>
      <c r="B317" s="22"/>
      <c r="C317" s="69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</row>
    <row r="318" spans="1:20">
      <c r="A318" s="22" t="s">
        <v>44</v>
      </c>
      <c r="B318" s="22"/>
      <c r="C318" s="69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</row>
    <row r="319" spans="1:20">
      <c r="A319" s="22" t="s">
        <v>45</v>
      </c>
      <c r="B319" s="22"/>
      <c r="C319" s="69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</row>
    <row r="320" spans="1:20">
      <c r="A320" s="22"/>
      <c r="B320" s="22"/>
      <c r="C320" s="69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</row>
  </sheetData>
  <mergeCells count="373">
    <mergeCell ref="F277:G277"/>
    <mergeCell ref="F110:G110"/>
    <mergeCell ref="D119:G119"/>
    <mergeCell ref="D167:G167"/>
    <mergeCell ref="D168:G168"/>
    <mergeCell ref="S221:T221"/>
    <mergeCell ref="D222:G222"/>
    <mergeCell ref="D223:G223"/>
    <mergeCell ref="S176:T176"/>
    <mergeCell ref="S171:T172"/>
    <mergeCell ref="D152:G152"/>
    <mergeCell ref="S155:T155"/>
    <mergeCell ref="S212:T212"/>
    <mergeCell ref="D220:G220"/>
    <mergeCell ref="F214:G214"/>
    <mergeCell ref="D213:G213"/>
    <mergeCell ref="S271:T271"/>
    <mergeCell ref="S174:T175"/>
    <mergeCell ref="S167:T167"/>
    <mergeCell ref="S162:T163"/>
    <mergeCell ref="F122:G122"/>
    <mergeCell ref="S152:T152"/>
    <mergeCell ref="F182:G182"/>
    <mergeCell ref="S201:T201"/>
    <mergeCell ref="S265:T265"/>
    <mergeCell ref="D264:G264"/>
    <mergeCell ref="D266:G266"/>
    <mergeCell ref="S274:T275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69:T269"/>
    <mergeCell ref="F126:G126"/>
    <mergeCell ref="S137:T137"/>
    <mergeCell ref="D138:G138"/>
    <mergeCell ref="S138:T139"/>
    <mergeCell ref="F139:G139"/>
    <mergeCell ref="S124:T124"/>
    <mergeCell ref="S181:T182"/>
    <mergeCell ref="D174:G174"/>
    <mergeCell ref="S207:T207"/>
    <mergeCell ref="F283:G283"/>
    <mergeCell ref="D276:G276"/>
    <mergeCell ref="S281:T281"/>
    <mergeCell ref="S184:T185"/>
    <mergeCell ref="S187:T189"/>
    <mergeCell ref="S183:T183"/>
    <mergeCell ref="S186:T186"/>
    <mergeCell ref="F185:G185"/>
    <mergeCell ref="S193:T193"/>
    <mergeCell ref="D194:G194"/>
    <mergeCell ref="S194:T195"/>
    <mergeCell ref="F195:G195"/>
    <mergeCell ref="D272:G272"/>
    <mergeCell ref="F280:G280"/>
    <mergeCell ref="D282:G282"/>
    <mergeCell ref="S279:T280"/>
    <mergeCell ref="F275:G275"/>
    <mergeCell ref="D274:G274"/>
    <mergeCell ref="D279:G279"/>
    <mergeCell ref="D262:G262"/>
    <mergeCell ref="D270:G270"/>
    <mergeCell ref="S273:T273"/>
    <mergeCell ref="S278:T278"/>
    <mergeCell ref="S263:T263"/>
    <mergeCell ref="S286:T286"/>
    <mergeCell ref="X201:Y201"/>
    <mergeCell ref="D205:G205"/>
    <mergeCell ref="F206:G206"/>
    <mergeCell ref="S215:T215"/>
    <mergeCell ref="F244:G244"/>
    <mergeCell ref="S218:T218"/>
    <mergeCell ref="D268:G268"/>
    <mergeCell ref="S267:T267"/>
    <mergeCell ref="W236:X236"/>
    <mergeCell ref="F239:G239"/>
    <mergeCell ref="S248:T248"/>
    <mergeCell ref="D249:G249"/>
    <mergeCell ref="S249:T252"/>
    <mergeCell ref="F252:G252"/>
    <mergeCell ref="S256:T256"/>
    <mergeCell ref="S228:T229"/>
    <mergeCell ref="S225:T226"/>
    <mergeCell ref="D261:G261"/>
    <mergeCell ref="F242:G242"/>
    <mergeCell ref="D257:G257"/>
    <mergeCell ref="S257:T258"/>
    <mergeCell ref="F258:G258"/>
    <mergeCell ref="D241:G241"/>
    <mergeCell ref="F40:G40"/>
    <mergeCell ref="S45:T46"/>
    <mergeCell ref="S65:T65"/>
    <mergeCell ref="D125:G125"/>
    <mergeCell ref="F127:G127"/>
    <mergeCell ref="S24:T24"/>
    <mergeCell ref="S30:T30"/>
    <mergeCell ref="D31:G31"/>
    <mergeCell ref="F34:G34"/>
    <mergeCell ref="F32:G32"/>
    <mergeCell ref="F33:G33"/>
    <mergeCell ref="S102:T102"/>
    <mergeCell ref="F101:G101"/>
    <mergeCell ref="F113:G113"/>
    <mergeCell ref="D103:G103"/>
    <mergeCell ref="F104:G104"/>
    <mergeCell ref="D106:G106"/>
    <mergeCell ref="F107:G107"/>
    <mergeCell ref="F37:G37"/>
    <mergeCell ref="S47:T47"/>
    <mergeCell ref="D48:G48"/>
    <mergeCell ref="S48:T49"/>
    <mergeCell ref="F49:G49"/>
    <mergeCell ref="S38:T38"/>
    <mergeCell ref="A2:R3"/>
    <mergeCell ref="D147:G147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D60:G60"/>
    <mergeCell ref="F64:G64"/>
    <mergeCell ref="A5:A8"/>
    <mergeCell ref="F43:G43"/>
    <mergeCell ref="F80:G80"/>
    <mergeCell ref="D97:G97"/>
    <mergeCell ref="F95:G95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61:G61"/>
    <mergeCell ref="F14:G14"/>
    <mergeCell ref="D54:G54"/>
    <mergeCell ref="F73:G73"/>
    <mergeCell ref="D16:G16"/>
    <mergeCell ref="D78:G78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0:T50"/>
    <mergeCell ref="S53:T53"/>
    <mergeCell ref="D36:G36"/>
    <mergeCell ref="S93:T93"/>
    <mergeCell ref="D39:G39"/>
    <mergeCell ref="F52:G52"/>
    <mergeCell ref="S147:T148"/>
    <mergeCell ref="D171:G171"/>
    <mergeCell ref="S91:T92"/>
    <mergeCell ref="S42:T43"/>
    <mergeCell ref="S82:T83"/>
    <mergeCell ref="S59:T59"/>
    <mergeCell ref="D144:G144"/>
    <mergeCell ref="F145:G145"/>
    <mergeCell ref="D109:G109"/>
    <mergeCell ref="F163:G163"/>
    <mergeCell ref="D162:G162"/>
    <mergeCell ref="D150:G150"/>
    <mergeCell ref="F148:G148"/>
    <mergeCell ref="F136:G136"/>
    <mergeCell ref="D112:G112"/>
    <mergeCell ref="F157:G157"/>
    <mergeCell ref="D153:G153"/>
    <mergeCell ref="S170:T170"/>
    <mergeCell ref="F89:G89"/>
    <mergeCell ref="D85:G85"/>
    <mergeCell ref="F86:G86"/>
    <mergeCell ref="F154:G154"/>
    <mergeCell ref="S77:T77"/>
    <mergeCell ref="S15:T15"/>
    <mergeCell ref="S161:T161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S78:T80"/>
    <mergeCell ref="S71:T71"/>
    <mergeCell ref="S143:T143"/>
    <mergeCell ref="S39:T40"/>
    <mergeCell ref="S131:T131"/>
    <mergeCell ref="S146:T146"/>
    <mergeCell ref="S149:T149"/>
    <mergeCell ref="S290:T290"/>
    <mergeCell ref="S293:T293"/>
    <mergeCell ref="S289:T289"/>
    <mergeCell ref="S301:T301"/>
    <mergeCell ref="S291:T292"/>
    <mergeCell ref="S288:T288"/>
    <mergeCell ref="S294:T294"/>
    <mergeCell ref="S295:T295"/>
    <mergeCell ref="F295:G295"/>
    <mergeCell ref="F292:G292"/>
    <mergeCell ref="D298:G298"/>
    <mergeCell ref="D135:G135"/>
    <mergeCell ref="F151:G151"/>
    <mergeCell ref="D156:G156"/>
    <mergeCell ref="S150:T151"/>
    <mergeCell ref="S173:T173"/>
    <mergeCell ref="D263:G263"/>
    <mergeCell ref="F255:G255"/>
    <mergeCell ref="D254:G254"/>
    <mergeCell ref="F250:G250"/>
    <mergeCell ref="F251:G251"/>
    <mergeCell ref="F243:G243"/>
    <mergeCell ref="S261:T261"/>
    <mergeCell ref="S253:T253"/>
    <mergeCell ref="S240:T240"/>
    <mergeCell ref="S245:T245"/>
    <mergeCell ref="S259:T259"/>
    <mergeCell ref="D260:G260"/>
    <mergeCell ref="S246:T247"/>
    <mergeCell ref="D208:G208"/>
    <mergeCell ref="S208:T211"/>
    <mergeCell ref="S233:T233"/>
    <mergeCell ref="S204:T204"/>
    <mergeCell ref="S205:T206"/>
    <mergeCell ref="S224:T224"/>
    <mergeCell ref="F133:G133"/>
    <mergeCell ref="D132:G132"/>
    <mergeCell ref="F123:G123"/>
    <mergeCell ref="S94:T95"/>
    <mergeCell ref="D94:G94"/>
    <mergeCell ref="F98:G98"/>
    <mergeCell ref="D115:G115"/>
    <mergeCell ref="D118:G118"/>
    <mergeCell ref="D121:G121"/>
    <mergeCell ref="S132:T133"/>
    <mergeCell ref="F130:G130"/>
    <mergeCell ref="S190:T190"/>
    <mergeCell ref="D155:G155"/>
    <mergeCell ref="S191:T192"/>
    <mergeCell ref="S196:T196"/>
    <mergeCell ref="D187:G187"/>
    <mergeCell ref="F169:G169"/>
    <mergeCell ref="S177:T178"/>
    <mergeCell ref="F178:G178"/>
    <mergeCell ref="S202:T203"/>
    <mergeCell ref="D181:G181"/>
    <mergeCell ref="F175:G175"/>
    <mergeCell ref="D184:G184"/>
    <mergeCell ref="F189:G189"/>
    <mergeCell ref="F188:G188"/>
    <mergeCell ref="D177:G177"/>
    <mergeCell ref="D179:G179"/>
    <mergeCell ref="S165:T166"/>
    <mergeCell ref="S164:T164"/>
    <mergeCell ref="F166:G166"/>
    <mergeCell ref="S197:T200"/>
    <mergeCell ref="D197:G197"/>
    <mergeCell ref="F200:G200"/>
    <mergeCell ref="S180:T180"/>
    <mergeCell ref="D191:G191"/>
    <mergeCell ref="F192:G192"/>
    <mergeCell ref="S254:T255"/>
    <mergeCell ref="D234:G234"/>
    <mergeCell ref="D237:G237"/>
    <mergeCell ref="F209:G209"/>
    <mergeCell ref="F210:G210"/>
    <mergeCell ref="F235:G235"/>
    <mergeCell ref="D219:G219"/>
    <mergeCell ref="D217:G217"/>
    <mergeCell ref="F198:G198"/>
    <mergeCell ref="S241:T244"/>
    <mergeCell ref="S227:T227"/>
    <mergeCell ref="S237:T238"/>
    <mergeCell ref="S234:T235"/>
    <mergeCell ref="S236:T236"/>
    <mergeCell ref="S285:T285"/>
    <mergeCell ref="S287:T287"/>
    <mergeCell ref="D199:G199"/>
    <mergeCell ref="S306:T306"/>
    <mergeCell ref="D307:G307"/>
    <mergeCell ref="S307:T308"/>
    <mergeCell ref="F308:G308"/>
    <mergeCell ref="S27:T27"/>
    <mergeCell ref="D28:G28"/>
    <mergeCell ref="F29:G29"/>
    <mergeCell ref="S230:T230"/>
    <mergeCell ref="D231:G231"/>
    <mergeCell ref="S231:T232"/>
    <mergeCell ref="F232:G232"/>
    <mergeCell ref="F247:G247"/>
    <mergeCell ref="F211:G211"/>
    <mergeCell ref="F203:G203"/>
    <mergeCell ref="D202:G202"/>
    <mergeCell ref="D216:G216"/>
    <mergeCell ref="F226:G226"/>
    <mergeCell ref="D225:G225"/>
    <mergeCell ref="D165:G165"/>
    <mergeCell ref="F172:G172"/>
    <mergeCell ref="S213:T214"/>
    <mergeCell ref="S140:T140"/>
    <mergeCell ref="D141:G141"/>
    <mergeCell ref="F142:G142"/>
    <mergeCell ref="S303:T303"/>
    <mergeCell ref="D304:G304"/>
    <mergeCell ref="S304:T305"/>
    <mergeCell ref="F305:G305"/>
    <mergeCell ref="D158:G158"/>
    <mergeCell ref="S158:T158"/>
    <mergeCell ref="D159:G159"/>
    <mergeCell ref="F160:G160"/>
    <mergeCell ref="S297:T297"/>
    <mergeCell ref="D301:G301"/>
    <mergeCell ref="F299:G299"/>
    <mergeCell ref="D296:G296"/>
    <mergeCell ref="S296:T296"/>
    <mergeCell ref="F238:G238"/>
    <mergeCell ref="D228:G228"/>
    <mergeCell ref="F229:G229"/>
    <mergeCell ref="D246:G246"/>
    <mergeCell ref="D302:G302"/>
    <mergeCell ref="S302:T302"/>
    <mergeCell ref="S284:T284"/>
    <mergeCell ref="S300:T300"/>
  </mergeCells>
  <phoneticPr fontId="1" type="noConversion"/>
  <pageMargins left="0.196850393700787" right="0.196850393700787" top="0.196850393700787" bottom="0.23622047244094499" header="0.196850393700787" footer="0.196850393700787"/>
  <pageSetup paperSize="9" scale="41" orientation="landscape" r:id="rId1"/>
  <headerFooter alignWithMargins="0"/>
  <rowBreaks count="16" manualBreakCount="16">
    <brk id="30" max="38" man="1"/>
    <brk id="44" max="38" man="1"/>
    <brk id="61" max="38" man="1"/>
    <brk id="95" max="38" man="1"/>
    <brk id="116" max="38" man="1"/>
    <brk id="137" max="38" man="1"/>
    <brk id="151" max="38" man="1"/>
    <brk id="172" max="38" man="1"/>
    <brk id="185" max="16383" man="1"/>
    <brk id="203" max="38" man="1"/>
    <brk id="214" max="16383" man="1"/>
    <brk id="235" max="38" man="1"/>
    <brk id="252" max="38" man="1"/>
    <brk id="262" max="38" man="1"/>
    <brk id="280" max="38" man="1"/>
    <brk id="299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komp</cp:lastModifiedBy>
  <cp:lastPrinted>2022-05-16T10:41:56Z</cp:lastPrinted>
  <dcterms:created xsi:type="dcterms:W3CDTF">2014-12-17T17:34:31Z</dcterms:created>
  <dcterms:modified xsi:type="dcterms:W3CDTF">2023-01-10T13:24:56Z</dcterms:modified>
</cp:coreProperties>
</file>